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655" yWindow="2565" windowWidth="7350" windowHeight="1170" tabRatio="580"/>
  </bookViews>
  <sheets>
    <sheet name="BTOP" sheetId="5" r:id="rId1"/>
  </sheets>
  <definedNames>
    <definedName name="_xlnm._FilterDatabase" localSheetId="0" hidden="1">BTOP!$A$1:$AV$1129</definedName>
  </definedNames>
  <calcPr calcId="145621"/>
</workbook>
</file>

<file path=xl/calcChain.xml><?xml version="1.0" encoding="utf-8"?>
<calcChain xmlns="http://schemas.openxmlformats.org/spreadsheetml/2006/main">
  <c r="U1106" i="5" l="1"/>
  <c r="AH1106" i="5" s="1"/>
  <c r="U582" i="5"/>
  <c r="AE582" i="5" s="1"/>
  <c r="U373" i="5"/>
  <c r="AE373" i="5" s="1"/>
  <c r="V582" i="5"/>
  <c r="AA582" i="5" s="1"/>
  <c r="V373" i="5"/>
  <c r="AA373" i="5" s="1"/>
  <c r="AA1106" i="5"/>
  <c r="AE1106" i="5"/>
  <c r="AK1106" i="5"/>
  <c r="AM582" i="5"/>
  <c r="AM373" i="5"/>
  <c r="AK373" i="5" l="1"/>
  <c r="AP373" i="5" s="1"/>
  <c r="AH373" i="5"/>
  <c r="AH582" i="5"/>
  <c r="AK582" i="5"/>
  <c r="AP582" i="5" s="1"/>
  <c r="AM780" i="5"/>
  <c r="AM604" i="5"/>
  <c r="AM372" i="5"/>
  <c r="AM272" i="5"/>
  <c r="AM206" i="5"/>
  <c r="AM173" i="5"/>
  <c r="AM172" i="5"/>
  <c r="AM72" i="5" l="1"/>
  <c r="AM1106" i="5" l="1"/>
  <c r="AP1106" i="5" s="1"/>
  <c r="AM1105" i="5"/>
  <c r="AM1104" i="5"/>
  <c r="AM680" i="5"/>
  <c r="AM13" i="5"/>
  <c r="AM371" i="5"/>
  <c r="AK371" i="5"/>
  <c r="AM370" i="5"/>
  <c r="AK370" i="5"/>
  <c r="AM327" i="5"/>
  <c r="AK327" i="5"/>
  <c r="AM326" i="5"/>
  <c r="AM316" i="5"/>
  <c r="AK316" i="5"/>
  <c r="AH316" i="5"/>
  <c r="AH327" i="5"/>
  <c r="AH371" i="5"/>
  <c r="AH370" i="5"/>
  <c r="AE371" i="5"/>
  <c r="AE370" i="5"/>
  <c r="AE327" i="5"/>
  <c r="AE316" i="5"/>
  <c r="AC1106" i="5"/>
  <c r="AC371" i="5"/>
  <c r="AC370" i="5"/>
  <c r="AC327" i="5"/>
  <c r="AC316" i="5"/>
  <c r="AA371" i="5"/>
  <c r="AA327" i="5"/>
  <c r="AA316" i="5"/>
  <c r="V1105" i="5"/>
  <c r="AA1105" i="5" s="1"/>
  <c r="U1105" i="5"/>
  <c r="AH1105" i="5" s="1"/>
  <c r="V1104" i="5"/>
  <c r="AA1104" i="5" s="1"/>
  <c r="U1104" i="5"/>
  <c r="AC1104" i="5" s="1"/>
  <c r="V680" i="5"/>
  <c r="AA680" i="5" s="1"/>
  <c r="U680" i="5"/>
  <c r="AE680" i="5" s="1"/>
  <c r="V13" i="5"/>
  <c r="AA13" i="5" s="1"/>
  <c r="U13" i="5"/>
  <c r="AH13" i="5" s="1"/>
  <c r="V370" i="5"/>
  <c r="AA370" i="5" s="1"/>
  <c r="V326" i="5"/>
  <c r="AA326" i="5" s="1"/>
  <c r="U326" i="5"/>
  <c r="AE326" i="5" s="1"/>
  <c r="AP327" i="5" l="1"/>
  <c r="AP371" i="5"/>
  <c r="AP316" i="5"/>
  <c r="AH326" i="5"/>
  <c r="AC680" i="5"/>
  <c r="AH1104" i="5"/>
  <c r="AE1104" i="5"/>
  <c r="AH680" i="5"/>
  <c r="AK1104" i="5"/>
  <c r="AP1104" i="5" s="1"/>
  <c r="AC326" i="5"/>
  <c r="AC13" i="5"/>
  <c r="AE1105" i="5"/>
  <c r="AK326" i="5"/>
  <c r="AP326" i="5" s="1"/>
  <c r="AP370" i="5"/>
  <c r="AK13" i="5"/>
  <c r="AP13" i="5" s="1"/>
  <c r="AE13" i="5"/>
  <c r="AK680" i="5"/>
  <c r="AP680" i="5" s="1"/>
  <c r="AK1105" i="5"/>
  <c r="AP1105" i="5" s="1"/>
  <c r="AC1105" i="5"/>
  <c r="AM38" i="5"/>
  <c r="AM647" i="5" l="1"/>
  <c r="U369" i="5" l="1"/>
  <c r="AC369" i="5" s="1"/>
  <c r="V369" i="5"/>
  <c r="AA369" i="5" s="1"/>
  <c r="AM369" i="5"/>
  <c r="U252" i="5"/>
  <c r="AK252" i="5" s="1"/>
  <c r="V252" i="5"/>
  <c r="AA252" i="5" s="1"/>
  <c r="AM252" i="5"/>
  <c r="AP252" i="5" l="1"/>
  <c r="AK369" i="5"/>
  <c r="AP369" i="5" s="1"/>
  <c r="AH369" i="5"/>
  <c r="AE369" i="5"/>
  <c r="AH252" i="5"/>
  <c r="AE252" i="5"/>
  <c r="AC252" i="5"/>
  <c r="AM994" i="5"/>
  <c r="AM443" i="5"/>
  <c r="AM929" i="5"/>
  <c r="U1078" i="5" l="1"/>
  <c r="U754" i="5"/>
  <c r="AH754" i="5" s="1"/>
  <c r="U753" i="5"/>
  <c r="AH753" i="5" s="1"/>
  <c r="U752" i="5"/>
  <c r="U560" i="5"/>
  <c r="U539" i="5"/>
  <c r="V1078" i="5"/>
  <c r="V754" i="5"/>
  <c r="V753" i="5"/>
  <c r="V752" i="5"/>
  <c r="V560" i="5"/>
  <c r="V539" i="5"/>
  <c r="V471" i="5"/>
  <c r="AA471" i="5" s="1"/>
  <c r="U471" i="5"/>
  <c r="AM12" i="5" l="1"/>
  <c r="AE539" i="5"/>
  <c r="AE560" i="5"/>
  <c r="AE561" i="5"/>
  <c r="AE752" i="5"/>
  <c r="AE753" i="5"/>
  <c r="AE754" i="5"/>
  <c r="AE1078" i="5"/>
  <c r="V367" i="5" l="1"/>
  <c r="AA367" i="5" s="1"/>
  <c r="U367" i="5"/>
  <c r="V366" i="5"/>
  <c r="AA366" i="5" s="1"/>
  <c r="U366" i="5"/>
  <c r="AE366" i="5" s="1"/>
  <c r="V365" i="5"/>
  <c r="AA365" i="5" s="1"/>
  <c r="U365" i="5"/>
  <c r="AE365" i="5" s="1"/>
  <c r="V364" i="5"/>
  <c r="AA364" i="5" s="1"/>
  <c r="U364" i="5"/>
  <c r="AE364" i="5" s="1"/>
  <c r="V363" i="5"/>
  <c r="AA363" i="5" s="1"/>
  <c r="U363" i="5"/>
  <c r="V362" i="5"/>
  <c r="AA362" i="5" s="1"/>
  <c r="U362" i="5"/>
  <c r="AE362" i="5" s="1"/>
  <c r="V361" i="5"/>
  <c r="AA361" i="5" s="1"/>
  <c r="U361" i="5"/>
  <c r="AE361" i="5" s="1"/>
  <c r="V360" i="5"/>
  <c r="AA360" i="5" s="1"/>
  <c r="U360" i="5"/>
  <c r="AE360" i="5" s="1"/>
  <c r="V359" i="5"/>
  <c r="AA359" i="5" s="1"/>
  <c r="U359" i="5"/>
  <c r="AE359" i="5" s="1"/>
  <c r="V357" i="5"/>
  <c r="AA357" i="5" s="1"/>
  <c r="U357" i="5"/>
  <c r="AE357" i="5" s="1"/>
  <c r="V356" i="5"/>
  <c r="AA356" i="5" s="1"/>
  <c r="U356" i="5"/>
  <c r="AE356" i="5" s="1"/>
  <c r="V355" i="5"/>
  <c r="AA355" i="5" s="1"/>
  <c r="U355" i="5"/>
  <c r="AE355" i="5" s="1"/>
  <c r="V1129" i="5"/>
  <c r="AA1129" i="5" s="1"/>
  <c r="U1129" i="5"/>
  <c r="AE1129" i="5" s="1"/>
  <c r="V1121" i="5"/>
  <c r="U1121" i="5"/>
  <c r="AE1121" i="5" s="1"/>
  <c r="V1120" i="5"/>
  <c r="U1120" i="5"/>
  <c r="AE1120" i="5" s="1"/>
  <c r="V1119" i="5"/>
  <c r="U1119" i="5"/>
  <c r="AE1119" i="5" s="1"/>
  <c r="V1118" i="5"/>
  <c r="U1118" i="5"/>
  <c r="AE1118" i="5" s="1"/>
  <c r="V1117" i="5"/>
  <c r="U1117" i="5"/>
  <c r="AE1117" i="5" s="1"/>
  <c r="V1116" i="5"/>
  <c r="U1116" i="5"/>
  <c r="AE1116" i="5" s="1"/>
  <c r="V1115" i="5"/>
  <c r="U1115" i="5"/>
  <c r="AE1115" i="5" s="1"/>
  <c r="V1114" i="5"/>
  <c r="U1114" i="5"/>
  <c r="AE1114" i="5" s="1"/>
  <c r="V1113" i="5"/>
  <c r="U1113" i="5"/>
  <c r="AE1113" i="5" s="1"/>
  <c r="V1112" i="5"/>
  <c r="U1112" i="5"/>
  <c r="AE1112" i="5" s="1"/>
  <c r="V1111" i="5"/>
  <c r="U1111" i="5"/>
  <c r="AE1111" i="5" s="1"/>
  <c r="V1110" i="5"/>
  <c r="U1110" i="5"/>
  <c r="AE1110" i="5" s="1"/>
  <c r="V1109" i="5"/>
  <c r="U1109" i="5"/>
  <c r="AE1109" i="5" s="1"/>
  <c r="V1108" i="5"/>
  <c r="U1108" i="5"/>
  <c r="AE1108" i="5" s="1"/>
  <c r="V1103" i="5"/>
  <c r="AA1103" i="5" s="1"/>
  <c r="U1103" i="5"/>
  <c r="AE1103" i="5" s="1"/>
  <c r="V1102" i="5"/>
  <c r="AA1102" i="5" s="1"/>
  <c r="U1102" i="5"/>
  <c r="AE1102" i="5" s="1"/>
  <c r="V1101" i="5"/>
  <c r="AA1101" i="5" s="1"/>
  <c r="U1101" i="5"/>
  <c r="AE1101" i="5" s="1"/>
  <c r="V1100" i="5"/>
  <c r="AA1100" i="5" s="1"/>
  <c r="U1100" i="5"/>
  <c r="AE1100" i="5" s="1"/>
  <c r="V1099" i="5"/>
  <c r="AA1099" i="5" s="1"/>
  <c r="U1099" i="5"/>
  <c r="AE1099" i="5" s="1"/>
  <c r="V1098" i="5"/>
  <c r="AA1098" i="5" s="1"/>
  <c r="U1098" i="5"/>
  <c r="AE1098" i="5" s="1"/>
  <c r="V1097" i="5"/>
  <c r="AA1097" i="5" s="1"/>
  <c r="U1097" i="5"/>
  <c r="AE1097" i="5" s="1"/>
  <c r="V1096" i="5"/>
  <c r="AA1096" i="5" s="1"/>
  <c r="U1096" i="5"/>
  <c r="V1095" i="5"/>
  <c r="AA1095" i="5" s="1"/>
  <c r="U1095" i="5"/>
  <c r="AE1095" i="5" s="1"/>
  <c r="V1083" i="5"/>
  <c r="U1083" i="5"/>
  <c r="AE1083" i="5" s="1"/>
  <c r="V1052" i="5"/>
  <c r="U1052" i="5"/>
  <c r="AE1052" i="5" s="1"/>
  <c r="V1051" i="5"/>
  <c r="U1051" i="5"/>
  <c r="AE1051" i="5" s="1"/>
  <c r="V1050" i="5"/>
  <c r="U1050" i="5"/>
  <c r="AE1050" i="5" s="1"/>
  <c r="V1049" i="5"/>
  <c r="U1049" i="5"/>
  <c r="AE1049" i="5" s="1"/>
  <c r="V1048" i="5"/>
  <c r="U1048" i="5"/>
  <c r="AE1048" i="5" s="1"/>
  <c r="V1046" i="5"/>
  <c r="AA1046" i="5" s="1"/>
  <c r="U1046" i="5"/>
  <c r="AE1046" i="5" s="1"/>
  <c r="V1044" i="5"/>
  <c r="U1044" i="5"/>
  <c r="AE1044" i="5" s="1"/>
  <c r="V1043" i="5"/>
  <c r="U1043" i="5"/>
  <c r="AE1043" i="5" s="1"/>
  <c r="V1036" i="5"/>
  <c r="U1036" i="5"/>
  <c r="AE1036" i="5" s="1"/>
  <c r="V1035" i="5"/>
  <c r="U1035" i="5"/>
  <c r="AE1035" i="5" s="1"/>
  <c r="V1034" i="5"/>
  <c r="U1034" i="5"/>
  <c r="AE1034" i="5" s="1"/>
  <c r="V1033" i="5"/>
  <c r="U1033" i="5"/>
  <c r="AE1033" i="5" s="1"/>
  <c r="V1032" i="5"/>
  <c r="U1032" i="5"/>
  <c r="AE1032" i="5" s="1"/>
  <c r="V1031" i="5"/>
  <c r="U1031" i="5"/>
  <c r="AE1031" i="5" s="1"/>
  <c r="V1030" i="5"/>
  <c r="U1030" i="5"/>
  <c r="AE1030" i="5" s="1"/>
  <c r="V1029" i="5"/>
  <c r="U1029" i="5"/>
  <c r="AE1029" i="5" s="1"/>
  <c r="V1027" i="5"/>
  <c r="U1027" i="5"/>
  <c r="AE1027" i="5" s="1"/>
  <c r="V1026" i="5"/>
  <c r="U1026" i="5"/>
  <c r="AE1026" i="5" s="1"/>
  <c r="V1025" i="5"/>
  <c r="U1025" i="5"/>
  <c r="AE1025" i="5" s="1"/>
  <c r="V1024" i="5"/>
  <c r="U1024" i="5"/>
  <c r="AE1024" i="5" s="1"/>
  <c r="V1022" i="5"/>
  <c r="U1022" i="5"/>
  <c r="AE1022" i="5" s="1"/>
  <c r="V1021" i="5"/>
  <c r="U1021" i="5"/>
  <c r="AE1021" i="5" s="1"/>
  <c r="V1020" i="5"/>
  <c r="U1020" i="5"/>
  <c r="AE1020" i="5" s="1"/>
  <c r="V1019" i="5"/>
  <c r="U1019" i="5"/>
  <c r="AE1019" i="5" s="1"/>
  <c r="V1018" i="5"/>
  <c r="U1018" i="5"/>
  <c r="AE1018" i="5" s="1"/>
  <c r="V1017" i="5"/>
  <c r="U1017" i="5"/>
  <c r="AE1017" i="5" s="1"/>
  <c r="V994" i="5"/>
  <c r="U994" i="5"/>
  <c r="AE994" i="5" s="1"/>
  <c r="V987" i="5"/>
  <c r="AA987" i="5" s="1"/>
  <c r="U987" i="5"/>
  <c r="AE987" i="5" s="1"/>
  <c r="V974" i="5"/>
  <c r="U974" i="5"/>
  <c r="AE974" i="5" s="1"/>
  <c r="V973" i="5"/>
  <c r="U973" i="5"/>
  <c r="AE973" i="5" s="1"/>
  <c r="V971" i="5"/>
  <c r="U971" i="5"/>
  <c r="AE971" i="5" s="1"/>
  <c r="V970" i="5"/>
  <c r="U970" i="5"/>
  <c r="AE970" i="5" s="1"/>
  <c r="V964" i="5"/>
  <c r="U964" i="5"/>
  <c r="AE964" i="5" s="1"/>
  <c r="V963" i="5"/>
  <c r="U963" i="5"/>
  <c r="AE963" i="5" s="1"/>
  <c r="V962" i="5"/>
  <c r="U962" i="5"/>
  <c r="AE962" i="5" s="1"/>
  <c r="V961" i="5"/>
  <c r="U961" i="5"/>
  <c r="AE961" i="5" s="1"/>
  <c r="V960" i="5"/>
  <c r="U960" i="5"/>
  <c r="AE960" i="5" s="1"/>
  <c r="V943" i="5"/>
  <c r="U943" i="5"/>
  <c r="AE943" i="5" s="1"/>
  <c r="V932" i="5"/>
  <c r="U932" i="5"/>
  <c r="AE932" i="5" s="1"/>
  <c r="V919" i="5"/>
  <c r="U919" i="5"/>
  <c r="AE919" i="5" s="1"/>
  <c r="V918" i="5"/>
  <c r="U918" i="5"/>
  <c r="AE918" i="5" s="1"/>
  <c r="V917" i="5"/>
  <c r="U917" i="5"/>
  <c r="AE917" i="5" s="1"/>
  <c r="V916" i="5"/>
  <c r="U916" i="5"/>
  <c r="AE916" i="5" s="1"/>
  <c r="V914" i="5"/>
  <c r="U914" i="5"/>
  <c r="AE914" i="5" s="1"/>
  <c r="V913" i="5"/>
  <c r="U913" i="5"/>
  <c r="AE913" i="5" s="1"/>
  <c r="V912" i="5"/>
  <c r="U912" i="5"/>
  <c r="AE912" i="5" s="1"/>
  <c r="V911" i="5"/>
  <c r="U911" i="5"/>
  <c r="AE911" i="5" s="1"/>
  <c r="V909" i="5"/>
  <c r="U909" i="5"/>
  <c r="AE909" i="5" s="1"/>
  <c r="V908" i="5"/>
  <c r="U908" i="5"/>
  <c r="AE908" i="5" s="1"/>
  <c r="V907" i="5"/>
  <c r="U907" i="5"/>
  <c r="AE907" i="5" s="1"/>
  <c r="V905" i="5"/>
  <c r="U905" i="5"/>
  <c r="AE905" i="5" s="1"/>
  <c r="V901" i="5"/>
  <c r="AA901" i="5" s="1"/>
  <c r="U901" i="5"/>
  <c r="AE901" i="5" s="1"/>
  <c r="V900" i="5"/>
  <c r="AA900" i="5" s="1"/>
  <c r="U900" i="5"/>
  <c r="AE900" i="5" s="1"/>
  <c r="V899" i="5"/>
  <c r="U899" i="5"/>
  <c r="AE899" i="5" s="1"/>
  <c r="V894" i="5"/>
  <c r="U894" i="5"/>
  <c r="AE894" i="5" s="1"/>
  <c r="V885" i="5"/>
  <c r="U885" i="5"/>
  <c r="AE885" i="5" s="1"/>
  <c r="V884" i="5"/>
  <c r="U884" i="5"/>
  <c r="AE884" i="5" s="1"/>
  <c r="V883" i="5"/>
  <c r="U883" i="5"/>
  <c r="AE883" i="5" s="1"/>
  <c r="V882" i="5"/>
  <c r="U882" i="5"/>
  <c r="AE882" i="5" s="1"/>
  <c r="V881" i="5"/>
  <c r="U881" i="5"/>
  <c r="AE881" i="5" s="1"/>
  <c r="V880" i="5"/>
  <c r="U880" i="5"/>
  <c r="AE880" i="5" s="1"/>
  <c r="V879" i="5"/>
  <c r="U879" i="5"/>
  <c r="AE879" i="5" s="1"/>
  <c r="V878" i="5"/>
  <c r="U878" i="5"/>
  <c r="AE878" i="5" s="1"/>
  <c r="V877" i="5"/>
  <c r="U877" i="5"/>
  <c r="AE877" i="5" s="1"/>
  <c r="V876" i="5"/>
  <c r="U876" i="5"/>
  <c r="AE876" i="5" s="1"/>
  <c r="V875" i="5"/>
  <c r="U875" i="5"/>
  <c r="AE875" i="5" s="1"/>
  <c r="V874" i="5"/>
  <c r="U874" i="5"/>
  <c r="AE874" i="5" s="1"/>
  <c r="V873" i="5"/>
  <c r="U873" i="5"/>
  <c r="AE873" i="5" s="1"/>
  <c r="V872" i="5"/>
  <c r="U872" i="5"/>
  <c r="AE872" i="5" s="1"/>
  <c r="V871" i="5"/>
  <c r="U871" i="5"/>
  <c r="AE871" i="5" s="1"/>
  <c r="V870" i="5"/>
  <c r="U870" i="5"/>
  <c r="AE870" i="5" s="1"/>
  <c r="V869" i="5"/>
  <c r="U869" i="5"/>
  <c r="AE869" i="5" s="1"/>
  <c r="V868" i="5"/>
  <c r="U868" i="5"/>
  <c r="AE868" i="5" s="1"/>
  <c r="V867" i="5"/>
  <c r="U867" i="5"/>
  <c r="AE867" i="5" s="1"/>
  <c r="V866" i="5"/>
  <c r="U866" i="5"/>
  <c r="AE866" i="5" s="1"/>
  <c r="V865" i="5"/>
  <c r="U865" i="5"/>
  <c r="AE865" i="5" s="1"/>
  <c r="V864" i="5"/>
  <c r="U864" i="5"/>
  <c r="AE864" i="5" s="1"/>
  <c r="V863" i="5"/>
  <c r="U863" i="5"/>
  <c r="AE863" i="5" s="1"/>
  <c r="V862" i="5"/>
  <c r="U862" i="5"/>
  <c r="AE862" i="5" s="1"/>
  <c r="V861" i="5"/>
  <c r="U861" i="5"/>
  <c r="AE861" i="5" s="1"/>
  <c r="V860" i="5"/>
  <c r="U860" i="5"/>
  <c r="AE860" i="5" s="1"/>
  <c r="V859" i="5"/>
  <c r="U859" i="5"/>
  <c r="AE859" i="5" s="1"/>
  <c r="V858" i="5"/>
  <c r="U858" i="5"/>
  <c r="AE858" i="5" s="1"/>
  <c r="V857" i="5"/>
  <c r="U857" i="5"/>
  <c r="AE857" i="5" s="1"/>
  <c r="V853" i="5"/>
  <c r="AA853" i="5" s="1"/>
  <c r="U853" i="5"/>
  <c r="AE853" i="5" s="1"/>
  <c r="V852" i="5"/>
  <c r="AA852" i="5" s="1"/>
  <c r="U852" i="5"/>
  <c r="AE852" i="5" s="1"/>
  <c r="V851" i="5"/>
  <c r="AA851" i="5" s="1"/>
  <c r="U851" i="5"/>
  <c r="AE851" i="5" s="1"/>
  <c r="V850" i="5"/>
  <c r="AA850" i="5" s="1"/>
  <c r="U850" i="5"/>
  <c r="AE850" i="5" s="1"/>
  <c r="V849" i="5"/>
  <c r="AA849" i="5" s="1"/>
  <c r="U849" i="5"/>
  <c r="AE849" i="5" s="1"/>
  <c r="V848" i="5"/>
  <c r="AA848" i="5" s="1"/>
  <c r="U848" i="5"/>
  <c r="AE848" i="5" s="1"/>
  <c r="V847" i="5"/>
  <c r="AA847" i="5" s="1"/>
  <c r="U847" i="5"/>
  <c r="AE847" i="5" s="1"/>
  <c r="V846" i="5"/>
  <c r="AA846" i="5" s="1"/>
  <c r="U846" i="5"/>
  <c r="AE846" i="5" s="1"/>
  <c r="V845" i="5"/>
  <c r="AA845" i="5" s="1"/>
  <c r="U845" i="5"/>
  <c r="AC845" i="5" s="1"/>
  <c r="V844" i="5"/>
  <c r="AA844" i="5" s="1"/>
  <c r="U844" i="5"/>
  <c r="AE844" i="5" s="1"/>
  <c r="V843" i="5"/>
  <c r="U843" i="5"/>
  <c r="AE843" i="5" s="1"/>
  <c r="V829" i="5"/>
  <c r="U829" i="5"/>
  <c r="AE829" i="5" s="1"/>
  <c r="V812" i="5"/>
  <c r="AA812" i="5" s="1"/>
  <c r="U812" i="5"/>
  <c r="AE812" i="5" s="1"/>
  <c r="V797" i="5"/>
  <c r="AA797" i="5" s="1"/>
  <c r="U797" i="5"/>
  <c r="AE797" i="5" s="1"/>
  <c r="V790" i="5"/>
  <c r="U790" i="5"/>
  <c r="AE790" i="5" s="1"/>
  <c r="V784" i="5"/>
  <c r="U784" i="5"/>
  <c r="AE784" i="5" s="1"/>
  <c r="V779" i="5"/>
  <c r="AA779" i="5" s="1"/>
  <c r="U779" i="5"/>
  <c r="AE779" i="5" s="1"/>
  <c r="V759" i="5"/>
  <c r="U759" i="5"/>
  <c r="AE759" i="5" s="1"/>
  <c r="V756" i="5"/>
  <c r="AA756" i="5" s="1"/>
  <c r="U756" i="5"/>
  <c r="AE756" i="5" s="1"/>
  <c r="V755" i="5"/>
  <c r="AA755" i="5" s="1"/>
  <c r="U755" i="5"/>
  <c r="AE755" i="5" s="1"/>
  <c r="V751" i="5"/>
  <c r="AA751" i="5" s="1"/>
  <c r="U751" i="5"/>
  <c r="V750" i="5"/>
  <c r="AA750" i="5" s="1"/>
  <c r="U750" i="5"/>
  <c r="AE750" i="5" s="1"/>
  <c r="V749" i="5"/>
  <c r="U749" i="5"/>
  <c r="AE749" i="5" s="1"/>
  <c r="V728" i="5"/>
  <c r="AA728" i="5" s="1"/>
  <c r="U728" i="5"/>
  <c r="AE728" i="5" s="1"/>
  <c r="V727" i="5"/>
  <c r="AA727" i="5" s="1"/>
  <c r="U727" i="5"/>
  <c r="AE727" i="5" s="1"/>
  <c r="V718" i="5"/>
  <c r="U718" i="5"/>
  <c r="AE718" i="5" s="1"/>
  <c r="V714" i="5"/>
  <c r="U714" i="5"/>
  <c r="AE714" i="5" s="1"/>
  <c r="V713" i="5"/>
  <c r="U713" i="5"/>
  <c r="AE713" i="5" s="1"/>
  <c r="V712" i="5"/>
  <c r="U712" i="5"/>
  <c r="AE712" i="5" s="1"/>
  <c r="V710" i="5"/>
  <c r="U710" i="5"/>
  <c r="AE710" i="5" s="1"/>
  <c r="V709" i="5"/>
  <c r="U709" i="5"/>
  <c r="AE709" i="5" s="1"/>
  <c r="V699" i="5"/>
  <c r="U699" i="5"/>
  <c r="AE699" i="5" s="1"/>
  <c r="V698" i="5"/>
  <c r="U698" i="5"/>
  <c r="AE698" i="5" s="1"/>
  <c r="V697" i="5"/>
  <c r="U697" i="5"/>
  <c r="AE697" i="5" s="1"/>
  <c r="V696" i="5"/>
  <c r="U696" i="5"/>
  <c r="AE696" i="5" s="1"/>
  <c r="V694" i="5"/>
  <c r="U694" i="5"/>
  <c r="AE694" i="5" s="1"/>
  <c r="V691" i="5"/>
  <c r="AA691" i="5" s="1"/>
  <c r="U691" i="5"/>
  <c r="AE691" i="5" s="1"/>
  <c r="V685" i="5"/>
  <c r="U685" i="5"/>
  <c r="AE685" i="5" s="1"/>
  <c r="V684" i="5"/>
  <c r="U684" i="5"/>
  <c r="AE684" i="5" s="1"/>
  <c r="V683" i="5"/>
  <c r="U683" i="5"/>
  <c r="AE683" i="5" s="1"/>
  <c r="V682" i="5"/>
  <c r="U682" i="5"/>
  <c r="AE682" i="5" s="1"/>
  <c r="V679" i="5"/>
  <c r="AA679" i="5" s="1"/>
  <c r="U679" i="5"/>
  <c r="AE679" i="5" s="1"/>
  <c r="V678" i="5"/>
  <c r="AA678" i="5" s="1"/>
  <c r="U678" i="5"/>
  <c r="AE678" i="5" s="1"/>
  <c r="V677" i="5"/>
  <c r="AA677" i="5" s="1"/>
  <c r="U677" i="5"/>
  <c r="V676" i="5"/>
  <c r="AA676" i="5" s="1"/>
  <c r="U676" i="5"/>
  <c r="AE676" i="5" s="1"/>
  <c r="V675" i="5"/>
  <c r="AA675" i="5" s="1"/>
  <c r="U675" i="5"/>
  <c r="AE675" i="5" s="1"/>
  <c r="V674" i="5"/>
  <c r="AA674" i="5" s="1"/>
  <c r="U674" i="5"/>
  <c r="AE674" i="5" s="1"/>
  <c r="V673" i="5"/>
  <c r="AA673" i="5" s="1"/>
  <c r="U673" i="5"/>
  <c r="AE673" i="5" s="1"/>
  <c r="V672" i="5"/>
  <c r="AA672" i="5" s="1"/>
  <c r="U672" i="5"/>
  <c r="AE672" i="5" s="1"/>
  <c r="V671" i="5"/>
  <c r="U671" i="5"/>
  <c r="AE671" i="5" s="1"/>
  <c r="V670" i="5"/>
  <c r="U670" i="5"/>
  <c r="AE670" i="5" s="1"/>
  <c r="V669" i="5"/>
  <c r="U669" i="5"/>
  <c r="AE669" i="5" s="1"/>
  <c r="V668" i="5"/>
  <c r="U668" i="5"/>
  <c r="AE668" i="5" s="1"/>
  <c r="V667" i="5"/>
  <c r="U667" i="5"/>
  <c r="AE667" i="5" s="1"/>
  <c r="V666" i="5"/>
  <c r="U666" i="5"/>
  <c r="AE666" i="5" s="1"/>
  <c r="V665" i="5"/>
  <c r="U665" i="5"/>
  <c r="AE665" i="5" s="1"/>
  <c r="V657" i="5"/>
  <c r="U657" i="5"/>
  <c r="AE657" i="5" s="1"/>
  <c r="V656" i="5"/>
  <c r="U656" i="5"/>
  <c r="AE656" i="5" s="1"/>
  <c r="V655" i="5"/>
  <c r="U655" i="5"/>
  <c r="AE655" i="5" s="1"/>
  <c r="V652" i="5"/>
  <c r="U652" i="5"/>
  <c r="AE652" i="5" s="1"/>
  <c r="V646" i="5"/>
  <c r="AA646" i="5" s="1"/>
  <c r="U646" i="5"/>
  <c r="AE646" i="5" s="1"/>
  <c r="V645" i="5"/>
  <c r="AA645" i="5" s="1"/>
  <c r="U645" i="5"/>
  <c r="AE645" i="5" s="1"/>
  <c r="V644" i="5"/>
  <c r="AA644" i="5" s="1"/>
  <c r="U644" i="5"/>
  <c r="AE644" i="5" s="1"/>
  <c r="V643" i="5"/>
  <c r="AA643" i="5" s="1"/>
  <c r="U643" i="5"/>
  <c r="AE643" i="5" s="1"/>
  <c r="V642" i="5"/>
  <c r="AA642" i="5" s="1"/>
  <c r="U642" i="5"/>
  <c r="AE642" i="5" s="1"/>
  <c r="V641" i="5"/>
  <c r="AA641" i="5" s="1"/>
  <c r="U641" i="5"/>
  <c r="AE641" i="5" s="1"/>
  <c r="V640" i="5"/>
  <c r="U640" i="5"/>
  <c r="AE640" i="5" s="1"/>
  <c r="V629" i="5"/>
  <c r="AA629" i="5" s="1"/>
  <c r="U629" i="5"/>
  <c r="V603" i="5"/>
  <c r="AA603" i="5" s="1"/>
  <c r="U603" i="5"/>
  <c r="AE603" i="5" s="1"/>
  <c r="V602" i="5"/>
  <c r="AA602" i="5" s="1"/>
  <c r="U602" i="5"/>
  <c r="AE602" i="5" s="1"/>
  <c r="V601" i="5"/>
  <c r="AA601" i="5" s="1"/>
  <c r="U601" i="5"/>
  <c r="AE601" i="5" s="1"/>
  <c r="V600" i="5"/>
  <c r="AA600" i="5" s="1"/>
  <c r="U600" i="5"/>
  <c r="V599" i="5"/>
  <c r="AA599" i="5" s="1"/>
  <c r="U599" i="5"/>
  <c r="AE599" i="5" s="1"/>
  <c r="V598" i="5"/>
  <c r="AA598" i="5" s="1"/>
  <c r="U598" i="5"/>
  <c r="AC598" i="5" s="1"/>
  <c r="V597" i="5"/>
  <c r="AA597" i="5" s="1"/>
  <c r="U597" i="5"/>
  <c r="AE597" i="5" s="1"/>
  <c r="V596" i="5"/>
  <c r="AA596" i="5" s="1"/>
  <c r="U596" i="5"/>
  <c r="AE596" i="5" s="1"/>
  <c r="V595" i="5"/>
  <c r="AA595" i="5" s="1"/>
  <c r="U595" i="5"/>
  <c r="AE595" i="5" s="1"/>
  <c r="V581" i="5"/>
  <c r="AA581" i="5" s="1"/>
  <c r="U581" i="5"/>
  <c r="AE581" i="5" s="1"/>
  <c r="V580" i="5"/>
  <c r="AA580" i="5" s="1"/>
  <c r="U580" i="5"/>
  <c r="AE580" i="5" s="1"/>
  <c r="V579" i="5"/>
  <c r="AA579" i="5" s="1"/>
  <c r="U579" i="5"/>
  <c r="AE579" i="5" s="1"/>
  <c r="V578" i="5"/>
  <c r="U578" i="5"/>
  <c r="AE578" i="5" s="1"/>
  <c r="V571" i="5"/>
  <c r="U571" i="5"/>
  <c r="AE571" i="5" s="1"/>
  <c r="V570" i="5"/>
  <c r="U570" i="5"/>
  <c r="AE570" i="5" s="1"/>
  <c r="V569" i="5"/>
  <c r="U569" i="5"/>
  <c r="AE569" i="5" s="1"/>
  <c r="V567" i="5"/>
  <c r="U567" i="5"/>
  <c r="AE567" i="5" s="1"/>
  <c r="V566" i="5"/>
  <c r="U566" i="5"/>
  <c r="AE566" i="5" s="1"/>
  <c r="V565" i="5"/>
  <c r="U565" i="5"/>
  <c r="AE565" i="5" s="1"/>
  <c r="V564" i="5"/>
  <c r="U564" i="5"/>
  <c r="AE564" i="5" s="1"/>
  <c r="V563" i="5"/>
  <c r="U563" i="5"/>
  <c r="AE563" i="5" s="1"/>
  <c r="V538" i="5"/>
  <c r="AA538" i="5" s="1"/>
  <c r="U538" i="5"/>
  <c r="AE538" i="5" s="1"/>
  <c r="V537" i="5"/>
  <c r="AA537" i="5" s="1"/>
  <c r="U537" i="5"/>
  <c r="AE537" i="5" s="1"/>
  <c r="V536" i="5"/>
  <c r="AA536" i="5" s="1"/>
  <c r="U536" i="5"/>
  <c r="AE536" i="5" s="1"/>
  <c r="V535" i="5"/>
  <c r="U535" i="5"/>
  <c r="AE535" i="5" s="1"/>
  <c r="V534" i="5"/>
  <c r="U534" i="5"/>
  <c r="AE534" i="5" s="1"/>
  <c r="V525" i="5"/>
  <c r="U525" i="5"/>
  <c r="AE525" i="5" s="1"/>
  <c r="V524" i="5"/>
  <c r="U524" i="5"/>
  <c r="AE524" i="5" s="1"/>
  <c r="V523" i="5"/>
  <c r="U523" i="5"/>
  <c r="AE523" i="5" s="1"/>
  <c r="V522" i="5"/>
  <c r="U522" i="5"/>
  <c r="AE522" i="5" s="1"/>
  <c r="V521" i="5"/>
  <c r="U521" i="5"/>
  <c r="AE521" i="5" s="1"/>
  <c r="V520" i="5"/>
  <c r="U520" i="5"/>
  <c r="AE520" i="5" s="1"/>
  <c r="V519" i="5"/>
  <c r="U519" i="5"/>
  <c r="AE519" i="5" s="1"/>
  <c r="V518" i="5"/>
  <c r="U518" i="5"/>
  <c r="AE518" i="5" s="1"/>
  <c r="V517" i="5"/>
  <c r="U517" i="5"/>
  <c r="AE517" i="5" s="1"/>
  <c r="V516" i="5"/>
  <c r="U516" i="5"/>
  <c r="AE516" i="5" s="1"/>
  <c r="V515" i="5"/>
  <c r="U515" i="5"/>
  <c r="AE515" i="5" s="1"/>
  <c r="V514" i="5"/>
  <c r="U514" i="5"/>
  <c r="AE514" i="5" s="1"/>
  <c r="V513" i="5"/>
  <c r="U513" i="5"/>
  <c r="AE513" i="5" s="1"/>
  <c r="V512" i="5"/>
  <c r="U512" i="5"/>
  <c r="AE512" i="5" s="1"/>
  <c r="V511" i="5"/>
  <c r="U511" i="5"/>
  <c r="AE511" i="5" s="1"/>
  <c r="V510" i="5"/>
  <c r="U510" i="5"/>
  <c r="AE510" i="5" s="1"/>
  <c r="V509" i="5"/>
  <c r="U509" i="5"/>
  <c r="AE509" i="5" s="1"/>
  <c r="V508" i="5"/>
  <c r="U508" i="5"/>
  <c r="AE508" i="5" s="1"/>
  <c r="V507" i="5"/>
  <c r="U507" i="5"/>
  <c r="AE507" i="5" s="1"/>
  <c r="V506" i="5"/>
  <c r="U506" i="5"/>
  <c r="AE506" i="5" s="1"/>
  <c r="V505" i="5"/>
  <c r="U505" i="5"/>
  <c r="AE505" i="5" s="1"/>
  <c r="V504" i="5"/>
  <c r="U504" i="5"/>
  <c r="AE504" i="5" s="1"/>
  <c r="V501" i="5"/>
  <c r="AA501" i="5" s="1"/>
  <c r="U501" i="5"/>
  <c r="V500" i="5"/>
  <c r="AA500" i="5" s="1"/>
  <c r="U500" i="5"/>
  <c r="AE500" i="5" s="1"/>
  <c r="V499" i="5"/>
  <c r="AA499" i="5" s="1"/>
  <c r="U499" i="5"/>
  <c r="AK499" i="5" s="1"/>
  <c r="V491" i="5"/>
  <c r="U491" i="5"/>
  <c r="AE491" i="5" s="1"/>
  <c r="V490" i="5"/>
  <c r="U490" i="5"/>
  <c r="AE490" i="5" s="1"/>
  <c r="V489" i="5"/>
  <c r="U489" i="5"/>
  <c r="AE489" i="5" s="1"/>
  <c r="V488" i="5"/>
  <c r="U488" i="5"/>
  <c r="AE488" i="5" s="1"/>
  <c r="V487" i="5"/>
  <c r="U487" i="5"/>
  <c r="AE487" i="5" s="1"/>
  <c r="V486" i="5"/>
  <c r="U486" i="5"/>
  <c r="AE486" i="5" s="1"/>
  <c r="V485" i="5"/>
  <c r="U485" i="5"/>
  <c r="AE485" i="5" s="1"/>
  <c r="V484" i="5"/>
  <c r="U484" i="5"/>
  <c r="AE484" i="5" s="1"/>
  <c r="V483" i="5"/>
  <c r="U483" i="5"/>
  <c r="AE483" i="5" s="1"/>
  <c r="V482" i="5"/>
  <c r="U482" i="5"/>
  <c r="AE482" i="5" s="1"/>
  <c r="V481" i="5"/>
  <c r="U481" i="5"/>
  <c r="AE481" i="5" s="1"/>
  <c r="V480" i="5"/>
  <c r="U480" i="5"/>
  <c r="AE480" i="5" s="1"/>
  <c r="V479" i="5"/>
  <c r="U479" i="5"/>
  <c r="AE479" i="5" s="1"/>
  <c r="V472" i="5"/>
  <c r="U472" i="5"/>
  <c r="AE472" i="5" s="1"/>
  <c r="V468" i="5"/>
  <c r="U468" i="5"/>
  <c r="AE468" i="5" s="1"/>
  <c r="V467" i="5"/>
  <c r="U467" i="5"/>
  <c r="AE467" i="5" s="1"/>
  <c r="V464" i="5"/>
  <c r="AA464" i="5" s="1"/>
  <c r="U464" i="5"/>
  <c r="AE464" i="5" s="1"/>
  <c r="V463" i="5"/>
  <c r="U463" i="5"/>
  <c r="AE463" i="5" s="1"/>
  <c r="V459" i="5"/>
  <c r="U459" i="5"/>
  <c r="AE459" i="5" s="1"/>
  <c r="V457" i="5"/>
  <c r="U457" i="5"/>
  <c r="AE457" i="5" s="1"/>
  <c r="V456" i="5"/>
  <c r="U456" i="5"/>
  <c r="AE456" i="5" s="1"/>
  <c r="V455" i="5"/>
  <c r="U455" i="5"/>
  <c r="AE455" i="5" s="1"/>
  <c r="V454" i="5"/>
  <c r="U454" i="5"/>
  <c r="AE454" i="5" s="1"/>
  <c r="V453" i="5"/>
  <c r="U453" i="5"/>
  <c r="AE453" i="5" s="1"/>
  <c r="V449" i="5"/>
  <c r="U449" i="5"/>
  <c r="AE449" i="5" s="1"/>
  <c r="V448" i="5"/>
  <c r="U448" i="5"/>
  <c r="AE448" i="5" s="1"/>
  <c r="V447" i="5"/>
  <c r="U447" i="5"/>
  <c r="AE447" i="5" s="1"/>
  <c r="V446" i="5"/>
  <c r="U446" i="5"/>
  <c r="AE446" i="5" s="1"/>
  <c r="V443" i="5"/>
  <c r="U443" i="5"/>
  <c r="AE443" i="5" s="1"/>
  <c r="V440" i="5"/>
  <c r="U440" i="5"/>
  <c r="AE440" i="5" s="1"/>
  <c r="V439" i="5"/>
  <c r="U439" i="5"/>
  <c r="AE439" i="5" s="1"/>
  <c r="V438" i="5"/>
  <c r="U438" i="5"/>
  <c r="AE438" i="5" s="1"/>
  <c r="V437" i="5"/>
  <c r="U437" i="5"/>
  <c r="AE437" i="5" s="1"/>
  <c r="V436" i="5"/>
  <c r="U436" i="5"/>
  <c r="AE436" i="5" s="1"/>
  <c r="V435" i="5"/>
  <c r="U435" i="5"/>
  <c r="AE435" i="5" s="1"/>
  <c r="V434" i="5"/>
  <c r="U434" i="5"/>
  <c r="AE434" i="5" s="1"/>
  <c r="V433" i="5"/>
  <c r="U433" i="5"/>
  <c r="AE433" i="5" s="1"/>
  <c r="V432" i="5"/>
  <c r="U432" i="5"/>
  <c r="AE432" i="5" s="1"/>
  <c r="V431" i="5"/>
  <c r="U431" i="5"/>
  <c r="AE431" i="5" s="1"/>
  <c r="V430" i="5"/>
  <c r="U430" i="5"/>
  <c r="AE430" i="5" s="1"/>
  <c r="V429" i="5"/>
  <c r="U429" i="5"/>
  <c r="AE429" i="5" s="1"/>
  <c r="V426" i="5"/>
  <c r="U426" i="5"/>
  <c r="AE426" i="5" s="1"/>
  <c r="V425" i="5"/>
  <c r="U425" i="5"/>
  <c r="AE425" i="5" s="1"/>
  <c r="V424" i="5"/>
  <c r="U424" i="5"/>
  <c r="AE424" i="5" s="1"/>
  <c r="V423" i="5"/>
  <c r="U423" i="5"/>
  <c r="AE423" i="5" s="1"/>
  <c r="V422" i="5"/>
  <c r="U422" i="5"/>
  <c r="AE422" i="5" s="1"/>
  <c r="V421" i="5"/>
  <c r="U421" i="5"/>
  <c r="AE421" i="5" s="1"/>
  <c r="V420" i="5"/>
  <c r="U420" i="5"/>
  <c r="AE420" i="5" s="1"/>
  <c r="V419" i="5"/>
  <c r="U419" i="5"/>
  <c r="AE419" i="5" s="1"/>
  <c r="V418" i="5"/>
  <c r="U418" i="5"/>
  <c r="AE418" i="5" s="1"/>
  <c r="V417" i="5"/>
  <c r="U417" i="5"/>
  <c r="AE417" i="5" s="1"/>
  <c r="V416" i="5"/>
  <c r="U416" i="5"/>
  <c r="AE416" i="5" s="1"/>
  <c r="V415" i="5"/>
  <c r="U415" i="5"/>
  <c r="AE415" i="5" s="1"/>
  <c r="V414" i="5"/>
  <c r="U414" i="5"/>
  <c r="AE414" i="5" s="1"/>
  <c r="V413" i="5"/>
  <c r="U413" i="5"/>
  <c r="AE413" i="5" s="1"/>
  <c r="V412" i="5"/>
  <c r="U412" i="5"/>
  <c r="AE412" i="5" s="1"/>
  <c r="V411" i="5"/>
  <c r="U411" i="5"/>
  <c r="AE411" i="5" s="1"/>
  <c r="V410" i="5"/>
  <c r="U410" i="5"/>
  <c r="AE410" i="5" s="1"/>
  <c r="V409" i="5"/>
  <c r="U409" i="5"/>
  <c r="AE409" i="5" s="1"/>
  <c r="V408" i="5"/>
  <c r="U408" i="5"/>
  <c r="AE408" i="5" s="1"/>
  <c r="V407" i="5"/>
  <c r="U407" i="5"/>
  <c r="AE407" i="5" s="1"/>
  <c r="V406" i="5"/>
  <c r="U406" i="5"/>
  <c r="AE406" i="5" s="1"/>
  <c r="V405" i="5"/>
  <c r="U405" i="5"/>
  <c r="AE405" i="5" s="1"/>
  <c r="V404" i="5"/>
  <c r="U404" i="5"/>
  <c r="AE404" i="5" s="1"/>
  <c r="V403" i="5"/>
  <c r="U403" i="5"/>
  <c r="AE403" i="5" s="1"/>
  <c r="V402" i="5"/>
  <c r="U402" i="5"/>
  <c r="AE402" i="5" s="1"/>
  <c r="V401" i="5"/>
  <c r="U401" i="5"/>
  <c r="AE401" i="5" s="1"/>
  <c r="V400" i="5"/>
  <c r="U400" i="5"/>
  <c r="AE400" i="5" s="1"/>
  <c r="V399" i="5"/>
  <c r="U399" i="5"/>
  <c r="AE399" i="5" s="1"/>
  <c r="V398" i="5"/>
  <c r="U398" i="5"/>
  <c r="AE398" i="5" s="1"/>
  <c r="V397" i="5"/>
  <c r="U397" i="5"/>
  <c r="AE397" i="5" s="1"/>
  <c r="V396" i="5"/>
  <c r="U396" i="5"/>
  <c r="AE396" i="5" s="1"/>
  <c r="V395" i="5"/>
  <c r="U395" i="5"/>
  <c r="AE395" i="5" s="1"/>
  <c r="V394" i="5"/>
  <c r="U394" i="5"/>
  <c r="AE394" i="5" s="1"/>
  <c r="V393" i="5"/>
  <c r="U393" i="5"/>
  <c r="AE393" i="5" s="1"/>
  <c r="V392" i="5"/>
  <c r="U392" i="5"/>
  <c r="AE392" i="5" s="1"/>
  <c r="V391" i="5"/>
  <c r="U391" i="5"/>
  <c r="AE391" i="5" s="1"/>
  <c r="V390" i="5"/>
  <c r="U390" i="5"/>
  <c r="AE390" i="5" s="1"/>
  <c r="V389" i="5"/>
  <c r="U389" i="5"/>
  <c r="AE389" i="5" s="1"/>
  <c r="V388" i="5"/>
  <c r="U388" i="5"/>
  <c r="AE388" i="5" s="1"/>
  <c r="V387" i="5"/>
  <c r="U387" i="5"/>
  <c r="AE387" i="5" s="1"/>
  <c r="V386" i="5"/>
  <c r="U386" i="5"/>
  <c r="AE386" i="5" s="1"/>
  <c r="V385" i="5"/>
  <c r="U385" i="5"/>
  <c r="AE385" i="5" s="1"/>
  <c r="V384" i="5"/>
  <c r="U384" i="5"/>
  <c r="AE384" i="5" s="1"/>
  <c r="V383" i="5"/>
  <c r="U383" i="5"/>
  <c r="AE383" i="5" s="1"/>
  <c r="V382" i="5"/>
  <c r="U382" i="5"/>
  <c r="AE382" i="5" s="1"/>
  <c r="V381" i="5"/>
  <c r="U381" i="5"/>
  <c r="AE381" i="5" s="1"/>
  <c r="V380" i="5"/>
  <c r="U380" i="5"/>
  <c r="AE380" i="5" s="1"/>
  <c r="V379" i="5"/>
  <c r="U379" i="5"/>
  <c r="AE379" i="5" s="1"/>
  <c r="V378" i="5"/>
  <c r="U378" i="5"/>
  <c r="AE378" i="5" s="1"/>
  <c r="V377" i="5"/>
  <c r="U377" i="5"/>
  <c r="AE377" i="5" s="1"/>
  <c r="V376" i="5"/>
  <c r="U376" i="5"/>
  <c r="AE376" i="5" s="1"/>
  <c r="V375" i="5"/>
  <c r="U375" i="5"/>
  <c r="AE375" i="5" s="1"/>
  <c r="V374" i="5"/>
  <c r="U374" i="5"/>
  <c r="AE374" i="5" s="1"/>
  <c r="V368" i="5"/>
  <c r="U368" i="5"/>
  <c r="AE368" i="5" s="1"/>
  <c r="V358" i="5"/>
  <c r="U358" i="5"/>
  <c r="AE358" i="5" s="1"/>
  <c r="V351" i="5"/>
  <c r="U351" i="5"/>
  <c r="AE351" i="5" s="1"/>
  <c r="V344" i="5"/>
  <c r="U344" i="5"/>
  <c r="AE344" i="5" s="1"/>
  <c r="V343" i="5"/>
  <c r="U343" i="5"/>
  <c r="AE343" i="5" s="1"/>
  <c r="V342" i="5"/>
  <c r="U342" i="5"/>
  <c r="AE342" i="5" s="1"/>
  <c r="V341" i="5"/>
  <c r="U341" i="5"/>
  <c r="AE341" i="5" s="1"/>
  <c r="V338" i="5"/>
  <c r="U338" i="5"/>
  <c r="AE338" i="5" s="1"/>
  <c r="V336" i="5"/>
  <c r="U336" i="5"/>
  <c r="AE336" i="5" s="1"/>
  <c r="V335" i="5"/>
  <c r="U335" i="5"/>
  <c r="AE335" i="5" s="1"/>
  <c r="V325" i="5"/>
  <c r="AA325" i="5" s="1"/>
  <c r="U325" i="5"/>
  <c r="AE325" i="5" s="1"/>
  <c r="V324" i="5"/>
  <c r="AA324" i="5" s="1"/>
  <c r="U324" i="5"/>
  <c r="V323" i="5"/>
  <c r="U323" i="5"/>
  <c r="AE323" i="5" s="1"/>
  <c r="V315" i="5"/>
  <c r="AA315" i="5" s="1"/>
  <c r="U315" i="5"/>
  <c r="AE315" i="5" s="1"/>
  <c r="V314" i="5"/>
  <c r="AA314" i="5" s="1"/>
  <c r="U314" i="5"/>
  <c r="AE314" i="5" s="1"/>
  <c r="V301" i="5"/>
  <c r="AA301" i="5" s="1"/>
  <c r="U301" i="5"/>
  <c r="AE301" i="5" s="1"/>
  <c r="V300" i="5"/>
  <c r="U300" i="5"/>
  <c r="AE300" i="5" s="1"/>
  <c r="V299" i="5"/>
  <c r="U299" i="5"/>
  <c r="AE299" i="5" s="1"/>
  <c r="V298" i="5"/>
  <c r="U298" i="5"/>
  <c r="AE298" i="5" s="1"/>
  <c r="V297" i="5"/>
  <c r="U297" i="5"/>
  <c r="AE297" i="5" s="1"/>
  <c r="V296" i="5"/>
  <c r="U296" i="5"/>
  <c r="AE296" i="5" s="1"/>
  <c r="V295" i="5"/>
  <c r="U295" i="5"/>
  <c r="AE295" i="5" s="1"/>
  <c r="V294" i="5"/>
  <c r="U294" i="5"/>
  <c r="AE294" i="5" s="1"/>
  <c r="V293" i="5"/>
  <c r="U293" i="5"/>
  <c r="AE293" i="5" s="1"/>
  <c r="V292" i="5"/>
  <c r="U292" i="5"/>
  <c r="AE292" i="5" s="1"/>
  <c r="V291" i="5"/>
  <c r="U291" i="5"/>
  <c r="AE291" i="5" s="1"/>
  <c r="V290" i="5"/>
  <c r="U290" i="5"/>
  <c r="AE290" i="5" s="1"/>
  <c r="V271" i="5"/>
  <c r="AA271" i="5" s="1"/>
  <c r="U271" i="5"/>
  <c r="AE271" i="5" s="1"/>
  <c r="V262" i="5"/>
  <c r="U262" i="5"/>
  <c r="AE262" i="5" s="1"/>
  <c r="V260" i="5"/>
  <c r="U260" i="5"/>
  <c r="AE260" i="5" s="1"/>
  <c r="V259" i="5"/>
  <c r="U259" i="5"/>
  <c r="AE259" i="5" s="1"/>
  <c r="V258" i="5"/>
  <c r="U258" i="5"/>
  <c r="AE258" i="5" s="1"/>
  <c r="V257" i="5"/>
  <c r="U257" i="5"/>
  <c r="AE257" i="5" s="1"/>
  <c r="V256" i="5"/>
  <c r="U256" i="5"/>
  <c r="AE256" i="5" s="1"/>
  <c r="V255" i="5"/>
  <c r="U255" i="5"/>
  <c r="AE255" i="5" s="1"/>
  <c r="V251" i="5"/>
  <c r="AA251" i="5" s="1"/>
  <c r="U251" i="5"/>
  <c r="AE251" i="5" s="1"/>
  <c r="V250" i="5"/>
  <c r="AA250" i="5" s="1"/>
  <c r="U250" i="5"/>
  <c r="AE250" i="5" s="1"/>
  <c r="V249" i="5"/>
  <c r="AA249" i="5" s="1"/>
  <c r="U249" i="5"/>
  <c r="AE249" i="5" s="1"/>
  <c r="V248" i="5"/>
  <c r="AA248" i="5" s="1"/>
  <c r="U248" i="5"/>
  <c r="V247" i="5"/>
  <c r="AA247" i="5" s="1"/>
  <c r="U247" i="5"/>
  <c r="AE247" i="5" s="1"/>
  <c r="V246" i="5"/>
  <c r="U246" i="5"/>
  <c r="AE246" i="5" s="1"/>
  <c r="V242" i="5"/>
  <c r="U242" i="5"/>
  <c r="AE242" i="5" s="1"/>
  <c r="V230" i="5"/>
  <c r="U230" i="5"/>
  <c r="AE230" i="5" s="1"/>
  <c r="V222" i="5"/>
  <c r="U222" i="5"/>
  <c r="AE222" i="5" s="1"/>
  <c r="V221" i="5"/>
  <c r="U221" i="5"/>
  <c r="AE221" i="5" s="1"/>
  <c r="V220" i="5"/>
  <c r="U220" i="5"/>
  <c r="AE220" i="5" s="1"/>
  <c r="V219" i="5"/>
  <c r="U219" i="5"/>
  <c r="AE219" i="5" s="1"/>
  <c r="V216" i="5"/>
  <c r="AA216" i="5" s="1"/>
  <c r="U216" i="5"/>
  <c r="AE216" i="5" s="1"/>
  <c r="V210" i="5"/>
  <c r="U210" i="5"/>
  <c r="AE210" i="5" s="1"/>
  <c r="V209" i="5"/>
  <c r="U209" i="5"/>
  <c r="AE209" i="5" s="1"/>
  <c r="V208" i="5"/>
  <c r="U208" i="5"/>
  <c r="AE208" i="5" s="1"/>
  <c r="V205" i="5"/>
  <c r="AA205" i="5" s="1"/>
  <c r="U205" i="5"/>
  <c r="AE205" i="5" s="1"/>
  <c r="V204" i="5"/>
  <c r="AA204" i="5" s="1"/>
  <c r="U204" i="5"/>
  <c r="AE204" i="5" s="1"/>
  <c r="V201" i="5"/>
  <c r="U201" i="5"/>
  <c r="AE201" i="5" s="1"/>
  <c r="V197" i="5"/>
  <c r="U197" i="5"/>
  <c r="AE197" i="5" s="1"/>
  <c r="V195" i="5"/>
  <c r="U195" i="5"/>
  <c r="AE195" i="5" s="1"/>
  <c r="V184" i="5"/>
  <c r="U184" i="5"/>
  <c r="AE184" i="5" s="1"/>
  <c r="V179" i="5"/>
  <c r="U179" i="5"/>
  <c r="AE179" i="5" s="1"/>
  <c r="V178" i="5"/>
  <c r="U178" i="5"/>
  <c r="AE178" i="5" s="1"/>
  <c r="V177" i="5"/>
  <c r="U177" i="5"/>
  <c r="AE177" i="5" s="1"/>
  <c r="V175" i="5"/>
  <c r="U175" i="5"/>
  <c r="AE175" i="5" s="1"/>
  <c r="V166" i="5"/>
  <c r="U166" i="5"/>
  <c r="AE166" i="5" s="1"/>
  <c r="V165" i="5"/>
  <c r="U165" i="5"/>
  <c r="AE165" i="5" s="1"/>
  <c r="V158" i="5"/>
  <c r="U158" i="5"/>
  <c r="AE158" i="5" s="1"/>
  <c r="V157" i="5"/>
  <c r="U157" i="5"/>
  <c r="AE157" i="5" s="1"/>
  <c r="V156" i="5"/>
  <c r="U156" i="5"/>
  <c r="AE156" i="5" s="1"/>
  <c r="V155" i="5"/>
  <c r="U155" i="5"/>
  <c r="AE155" i="5" s="1"/>
  <c r="V144" i="5"/>
  <c r="AA144" i="5" s="1"/>
  <c r="U144" i="5"/>
  <c r="AE144" i="5" s="1"/>
  <c r="V143" i="5"/>
  <c r="AA143" i="5" s="1"/>
  <c r="U143" i="5"/>
  <c r="AE143" i="5" s="1"/>
  <c r="V142" i="5"/>
  <c r="AA142" i="5" s="1"/>
  <c r="U142" i="5"/>
  <c r="AE142" i="5" s="1"/>
  <c r="V141" i="5"/>
  <c r="AA141" i="5" s="1"/>
  <c r="U141" i="5"/>
  <c r="AE141" i="5" s="1"/>
  <c r="V140" i="5"/>
  <c r="AA140" i="5" s="1"/>
  <c r="U140" i="5"/>
  <c r="AE140" i="5" s="1"/>
  <c r="V139" i="5"/>
  <c r="AA139" i="5" s="1"/>
  <c r="U139" i="5"/>
  <c r="AE139" i="5" s="1"/>
  <c r="V138" i="5"/>
  <c r="AA138" i="5" s="1"/>
  <c r="U138" i="5"/>
  <c r="AE138" i="5" s="1"/>
  <c r="V137" i="5"/>
  <c r="AA137" i="5" s="1"/>
  <c r="U137" i="5"/>
  <c r="AE137" i="5" s="1"/>
  <c r="V136" i="5"/>
  <c r="AA136" i="5" s="1"/>
  <c r="U136" i="5"/>
  <c r="V135" i="5"/>
  <c r="AA135" i="5" s="1"/>
  <c r="U135" i="5"/>
  <c r="AH135" i="5" s="1"/>
  <c r="V134" i="5"/>
  <c r="AA134" i="5" s="1"/>
  <c r="U134" i="5"/>
  <c r="AE134" i="5" s="1"/>
  <c r="V133" i="5"/>
  <c r="AA133" i="5" s="1"/>
  <c r="U133" i="5"/>
  <c r="AE133" i="5" s="1"/>
  <c r="V132" i="5"/>
  <c r="AA132" i="5" s="1"/>
  <c r="U132" i="5"/>
  <c r="AE132" i="5" s="1"/>
  <c r="V131" i="5"/>
  <c r="AA131" i="5" s="1"/>
  <c r="U131" i="5"/>
  <c r="AE131" i="5" s="1"/>
  <c r="V130" i="5"/>
  <c r="AA130" i="5" s="1"/>
  <c r="U130" i="5"/>
  <c r="AE130" i="5" s="1"/>
  <c r="V129" i="5"/>
  <c r="AA129" i="5" s="1"/>
  <c r="U129" i="5"/>
  <c r="AE129" i="5" s="1"/>
  <c r="V128" i="5"/>
  <c r="AA128" i="5" s="1"/>
  <c r="U128" i="5"/>
  <c r="AE128" i="5" s="1"/>
  <c r="V127" i="5"/>
  <c r="AA127" i="5" s="1"/>
  <c r="U127" i="5"/>
  <c r="AE127" i="5" s="1"/>
  <c r="V126" i="5"/>
  <c r="AA126" i="5" s="1"/>
  <c r="U126" i="5"/>
  <c r="AE126" i="5" s="1"/>
  <c r="V125" i="5"/>
  <c r="AA125" i="5" s="1"/>
  <c r="U125" i="5"/>
  <c r="V124" i="5"/>
  <c r="U124" i="5"/>
  <c r="AE124" i="5" s="1"/>
  <c r="V119" i="5"/>
  <c r="U119" i="5"/>
  <c r="AE119" i="5" s="1"/>
  <c r="V100" i="5"/>
  <c r="U100" i="5"/>
  <c r="AE100" i="5" s="1"/>
  <c r="V82" i="5"/>
  <c r="AA82" i="5" s="1"/>
  <c r="U82" i="5"/>
  <c r="AE82" i="5" s="1"/>
  <c r="V81" i="5"/>
  <c r="AA81" i="5" s="1"/>
  <c r="U81" i="5"/>
  <c r="AE81" i="5" s="1"/>
  <c r="V80" i="5"/>
  <c r="AA80" i="5" s="1"/>
  <c r="U80" i="5"/>
  <c r="AE80" i="5" s="1"/>
  <c r="V73" i="5"/>
  <c r="U73" i="5"/>
  <c r="AE73" i="5" s="1"/>
  <c r="V71" i="5"/>
  <c r="AA71" i="5" s="1"/>
  <c r="U71" i="5"/>
  <c r="AE71" i="5" s="1"/>
  <c r="V68" i="5"/>
  <c r="U68" i="5"/>
  <c r="AE68" i="5" s="1"/>
  <c r="V67" i="5"/>
  <c r="U67" i="5"/>
  <c r="AE67" i="5" s="1"/>
  <c r="V66" i="5"/>
  <c r="U66" i="5"/>
  <c r="AE66" i="5" s="1"/>
  <c r="V56" i="5"/>
  <c r="U56" i="5"/>
  <c r="AE56" i="5" s="1"/>
  <c r="V55" i="5"/>
  <c r="U55" i="5"/>
  <c r="AE55" i="5" s="1"/>
  <c r="V54" i="5"/>
  <c r="U54" i="5"/>
  <c r="AE54" i="5" s="1"/>
  <c r="V53" i="5"/>
  <c r="U53" i="5"/>
  <c r="AE53" i="5" s="1"/>
  <c r="V52" i="5"/>
  <c r="U52" i="5"/>
  <c r="AE52" i="5" s="1"/>
  <c r="V51" i="5"/>
  <c r="U51" i="5"/>
  <c r="AE51" i="5" s="1"/>
  <c r="V50" i="5"/>
  <c r="U50" i="5"/>
  <c r="AE50" i="5" s="1"/>
  <c r="V49" i="5"/>
  <c r="U49" i="5"/>
  <c r="AE49" i="5" s="1"/>
  <c r="V48" i="5"/>
  <c r="U48" i="5"/>
  <c r="AE48" i="5" s="1"/>
  <c r="V47" i="5"/>
  <c r="U47" i="5"/>
  <c r="AE47" i="5" s="1"/>
  <c r="V46" i="5"/>
  <c r="U46" i="5"/>
  <c r="AE46" i="5" s="1"/>
  <c r="V45" i="5"/>
  <c r="U45" i="5"/>
  <c r="AE45" i="5" s="1"/>
  <c r="V44" i="5"/>
  <c r="U44" i="5"/>
  <c r="AE44" i="5" s="1"/>
  <c r="V43" i="5"/>
  <c r="U43" i="5"/>
  <c r="AE43" i="5" s="1"/>
  <c r="V41" i="5"/>
  <c r="U41" i="5"/>
  <c r="AE41" i="5" s="1"/>
  <c r="V40" i="5"/>
  <c r="U40" i="5"/>
  <c r="AE40" i="5" s="1"/>
  <c r="V39" i="5"/>
  <c r="U39" i="5"/>
  <c r="AE39" i="5" s="1"/>
  <c r="V37" i="5"/>
  <c r="AA37" i="5" s="1"/>
  <c r="U37" i="5"/>
  <c r="AE37" i="5" s="1"/>
  <c r="V36" i="5"/>
  <c r="AA36" i="5" s="1"/>
  <c r="U36" i="5"/>
  <c r="AE36" i="5" s="1"/>
  <c r="V35" i="5"/>
  <c r="AA35" i="5" s="1"/>
  <c r="U35" i="5"/>
  <c r="AE35" i="5" s="1"/>
  <c r="V34" i="5"/>
  <c r="AA34" i="5" s="1"/>
  <c r="U34" i="5"/>
  <c r="AE34" i="5" s="1"/>
  <c r="V33" i="5"/>
  <c r="AA33" i="5" s="1"/>
  <c r="U33" i="5"/>
  <c r="AE33" i="5" s="1"/>
  <c r="V32" i="5"/>
  <c r="AA32" i="5" s="1"/>
  <c r="U32" i="5"/>
  <c r="V31" i="5"/>
  <c r="AA31" i="5" s="1"/>
  <c r="U31" i="5"/>
  <c r="AE31" i="5" s="1"/>
  <c r="V30" i="5"/>
  <c r="AA30" i="5" s="1"/>
  <c r="U30" i="5"/>
  <c r="AE30" i="5" s="1"/>
  <c r="V29" i="5"/>
  <c r="AA29" i="5" s="1"/>
  <c r="U29" i="5"/>
  <c r="AE29" i="5" s="1"/>
  <c r="AM321" i="5"/>
  <c r="AK539" i="5"/>
  <c r="AK560" i="5"/>
  <c r="AK561" i="5"/>
  <c r="AK752" i="5"/>
  <c r="AK753" i="5"/>
  <c r="AK754" i="5"/>
  <c r="AK1078" i="5"/>
  <c r="AH539" i="5"/>
  <c r="AH560" i="5"/>
  <c r="AH561" i="5"/>
  <c r="AH752" i="5"/>
  <c r="AH1078" i="5"/>
  <c r="AC539" i="5"/>
  <c r="AC560" i="5"/>
  <c r="AC561" i="5"/>
  <c r="AC752" i="5"/>
  <c r="AC753" i="5"/>
  <c r="AC754" i="5"/>
  <c r="AC1078" i="5"/>
  <c r="AA145" i="5"/>
  <c r="AA539" i="5"/>
  <c r="AA560" i="5"/>
  <c r="AA561" i="5"/>
  <c r="AA752" i="5"/>
  <c r="AA753" i="5"/>
  <c r="AA754" i="5"/>
  <c r="AA1078" i="5"/>
  <c r="AM7" i="5"/>
  <c r="AM8" i="5"/>
  <c r="AM9" i="5"/>
  <c r="AM10" i="5"/>
  <c r="AM11" i="5"/>
  <c r="AM14" i="5"/>
  <c r="AM15" i="5"/>
  <c r="AM16" i="5"/>
  <c r="AM17" i="5"/>
  <c r="AM18" i="5"/>
  <c r="AM19" i="5"/>
  <c r="AM20" i="5"/>
  <c r="AM21" i="5"/>
  <c r="AM22" i="5"/>
  <c r="AM23" i="5"/>
  <c r="AM24" i="5"/>
  <c r="AM25" i="5"/>
  <c r="AM26" i="5"/>
  <c r="AM27" i="5"/>
  <c r="AM28" i="5"/>
  <c r="AM29" i="5"/>
  <c r="AM30" i="5"/>
  <c r="AM31" i="5"/>
  <c r="AM32" i="5"/>
  <c r="AM33" i="5"/>
  <c r="AM34" i="5"/>
  <c r="AM35" i="5"/>
  <c r="AM36" i="5"/>
  <c r="AM37"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7" i="5"/>
  <c r="AM208" i="5"/>
  <c r="AM209" i="5"/>
  <c r="AM210" i="5"/>
  <c r="AM211" i="5"/>
  <c r="AM212" i="5"/>
  <c r="AM213" i="5"/>
  <c r="AM214" i="5"/>
  <c r="AM215" i="5"/>
  <c r="AM216" i="5"/>
  <c r="AM217"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3" i="5"/>
  <c r="AM254" i="5"/>
  <c r="AM255" i="5"/>
  <c r="AM256" i="5"/>
  <c r="AM257" i="5"/>
  <c r="AM258" i="5"/>
  <c r="AM259" i="5"/>
  <c r="AM260" i="5"/>
  <c r="AM261" i="5"/>
  <c r="AM262" i="5"/>
  <c r="AM263" i="5"/>
  <c r="AM264" i="5"/>
  <c r="AM265" i="5"/>
  <c r="AM266" i="5"/>
  <c r="AM267" i="5"/>
  <c r="AM268" i="5"/>
  <c r="AM269" i="5"/>
  <c r="AM270" i="5"/>
  <c r="AM271"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6" i="5"/>
  <c r="AM307" i="5"/>
  <c r="AM308" i="5"/>
  <c r="AM309" i="5"/>
  <c r="AM310" i="5"/>
  <c r="AM311" i="5"/>
  <c r="AM312" i="5"/>
  <c r="AM313" i="5"/>
  <c r="AM314" i="5"/>
  <c r="AM315" i="5"/>
  <c r="AM317" i="5"/>
  <c r="AM318" i="5"/>
  <c r="AM319" i="5"/>
  <c r="AM320" i="5"/>
  <c r="AM322" i="5"/>
  <c r="AM323" i="5"/>
  <c r="AM324" i="5"/>
  <c r="AM325" i="5"/>
  <c r="AM328" i="5"/>
  <c r="AM329" i="5"/>
  <c r="AM330" i="5"/>
  <c r="AM331" i="5"/>
  <c r="AM332" i="5"/>
  <c r="AM333" i="5"/>
  <c r="AM334" i="5"/>
  <c r="AM335" i="5"/>
  <c r="AM336" i="5"/>
  <c r="AM337" i="5"/>
  <c r="AM338" i="5"/>
  <c r="AM339" i="5"/>
  <c r="AM340" i="5"/>
  <c r="AM341" i="5"/>
  <c r="AM342" i="5"/>
  <c r="AM343" i="5"/>
  <c r="AM344" i="5"/>
  <c r="AM345" i="5"/>
  <c r="AM346" i="5"/>
  <c r="AM347" i="5"/>
  <c r="AM348" i="5"/>
  <c r="AM349" i="5"/>
  <c r="AM350" i="5"/>
  <c r="AM351" i="5"/>
  <c r="AM352" i="5"/>
  <c r="AM353" i="5"/>
  <c r="AM354" i="5"/>
  <c r="AM358" i="5"/>
  <c r="AM368" i="5"/>
  <c r="AM374" i="5"/>
  <c r="AM375" i="5"/>
  <c r="AM376" i="5"/>
  <c r="AM377" i="5"/>
  <c r="AM378" i="5"/>
  <c r="AM379" i="5"/>
  <c r="AM380" i="5"/>
  <c r="AM381" i="5"/>
  <c r="AM382" i="5"/>
  <c r="AM383" i="5"/>
  <c r="AM384" i="5"/>
  <c r="AM385" i="5"/>
  <c r="AM386" i="5"/>
  <c r="AM387" i="5"/>
  <c r="AM388" i="5"/>
  <c r="AM389" i="5"/>
  <c r="AM390" i="5"/>
  <c r="AM391" i="5"/>
  <c r="AM392" i="5"/>
  <c r="AM393" i="5"/>
  <c r="AM394" i="5"/>
  <c r="AM395" i="5"/>
  <c r="AM396" i="5"/>
  <c r="AM397" i="5"/>
  <c r="AM398" i="5"/>
  <c r="AM399" i="5"/>
  <c r="AM400" i="5"/>
  <c r="AM401" i="5"/>
  <c r="AM402" i="5"/>
  <c r="AM403" i="5"/>
  <c r="AM404" i="5"/>
  <c r="AM405" i="5"/>
  <c r="AM406" i="5"/>
  <c r="AM407" i="5"/>
  <c r="AM408" i="5"/>
  <c r="AM409" i="5"/>
  <c r="AM410" i="5"/>
  <c r="AM411" i="5"/>
  <c r="AM412" i="5"/>
  <c r="AM413" i="5"/>
  <c r="AM414" i="5"/>
  <c r="AM415" i="5"/>
  <c r="AM416" i="5"/>
  <c r="AM417" i="5"/>
  <c r="AM418" i="5"/>
  <c r="AM419" i="5"/>
  <c r="AM420" i="5"/>
  <c r="AM421" i="5"/>
  <c r="AM422" i="5"/>
  <c r="AM423" i="5"/>
  <c r="AM424" i="5"/>
  <c r="AM425" i="5"/>
  <c r="AM426" i="5"/>
  <c r="AM427" i="5"/>
  <c r="AM428" i="5"/>
  <c r="AM429" i="5"/>
  <c r="AM430" i="5"/>
  <c r="AM431" i="5"/>
  <c r="AM432" i="5"/>
  <c r="AM433" i="5"/>
  <c r="AM434" i="5"/>
  <c r="AM435" i="5"/>
  <c r="AM436" i="5"/>
  <c r="AM437" i="5"/>
  <c r="AM438" i="5"/>
  <c r="AM439" i="5"/>
  <c r="AM440" i="5"/>
  <c r="AM441" i="5"/>
  <c r="AM442" i="5"/>
  <c r="AM444" i="5"/>
  <c r="AM445" i="5"/>
  <c r="AM446" i="5"/>
  <c r="AM447" i="5"/>
  <c r="AM448" i="5"/>
  <c r="AM449" i="5"/>
  <c r="AM450" i="5"/>
  <c r="AM451" i="5"/>
  <c r="AM452" i="5"/>
  <c r="AM453" i="5"/>
  <c r="AM454" i="5"/>
  <c r="AM455" i="5"/>
  <c r="AM456" i="5"/>
  <c r="AM457" i="5"/>
  <c r="AM458" i="5"/>
  <c r="AM459" i="5"/>
  <c r="AM460" i="5"/>
  <c r="AM461" i="5"/>
  <c r="AM462" i="5"/>
  <c r="AM463" i="5"/>
  <c r="AM464" i="5"/>
  <c r="AM465" i="5"/>
  <c r="AM466" i="5"/>
  <c r="AM467" i="5"/>
  <c r="AM468" i="5"/>
  <c r="AM469" i="5"/>
  <c r="AM470" i="5"/>
  <c r="AM471" i="5"/>
  <c r="AM472" i="5"/>
  <c r="AM473" i="5"/>
  <c r="AM474" i="5"/>
  <c r="AM475" i="5"/>
  <c r="AM476" i="5"/>
  <c r="AM477" i="5"/>
  <c r="AM478" i="5"/>
  <c r="AM479" i="5"/>
  <c r="AM480" i="5"/>
  <c r="AM481" i="5"/>
  <c r="AM482" i="5"/>
  <c r="AM483" i="5"/>
  <c r="AM484" i="5"/>
  <c r="AM485" i="5"/>
  <c r="AM486" i="5"/>
  <c r="AM487" i="5"/>
  <c r="AM488" i="5"/>
  <c r="AM489" i="5"/>
  <c r="AM490" i="5"/>
  <c r="AM491" i="5"/>
  <c r="AM492" i="5"/>
  <c r="AM493" i="5"/>
  <c r="AM494" i="5"/>
  <c r="AM495" i="5"/>
  <c r="AM496" i="5"/>
  <c r="AM497" i="5"/>
  <c r="AM498" i="5"/>
  <c r="AM499" i="5"/>
  <c r="AM500" i="5"/>
  <c r="AM501" i="5"/>
  <c r="AM502" i="5"/>
  <c r="AM503" i="5"/>
  <c r="AM504" i="5"/>
  <c r="AM505" i="5"/>
  <c r="AM506" i="5"/>
  <c r="AM507" i="5"/>
  <c r="AM508" i="5"/>
  <c r="AM509" i="5"/>
  <c r="AM510" i="5"/>
  <c r="AM511" i="5"/>
  <c r="AM512" i="5"/>
  <c r="AM513" i="5"/>
  <c r="AM514" i="5"/>
  <c r="AM515" i="5"/>
  <c r="AM516" i="5"/>
  <c r="AM517" i="5"/>
  <c r="AM518" i="5"/>
  <c r="AM519" i="5"/>
  <c r="AM520" i="5"/>
  <c r="AM521" i="5"/>
  <c r="AM522" i="5"/>
  <c r="AM523" i="5"/>
  <c r="AM524" i="5"/>
  <c r="AM525" i="5"/>
  <c r="AM526" i="5"/>
  <c r="AM527" i="5"/>
  <c r="AM528" i="5"/>
  <c r="AM529" i="5"/>
  <c r="AM530" i="5"/>
  <c r="AM531" i="5"/>
  <c r="AM532" i="5"/>
  <c r="AM533" i="5"/>
  <c r="AM534" i="5"/>
  <c r="AM535" i="5"/>
  <c r="AM536" i="5"/>
  <c r="AM537" i="5"/>
  <c r="AM538" i="5"/>
  <c r="AM539" i="5"/>
  <c r="AM540" i="5"/>
  <c r="AM541" i="5"/>
  <c r="AM542" i="5"/>
  <c r="AM543" i="5"/>
  <c r="AM544" i="5"/>
  <c r="AM545" i="5"/>
  <c r="AM546" i="5"/>
  <c r="AM547" i="5"/>
  <c r="AM548" i="5"/>
  <c r="AM549" i="5"/>
  <c r="AM550" i="5"/>
  <c r="AM551" i="5"/>
  <c r="AM552" i="5"/>
  <c r="AM553" i="5"/>
  <c r="AM554" i="5"/>
  <c r="AM555" i="5"/>
  <c r="AM556" i="5"/>
  <c r="AM557" i="5"/>
  <c r="AM558" i="5"/>
  <c r="AM559" i="5"/>
  <c r="AM560" i="5"/>
  <c r="AM561" i="5"/>
  <c r="AM562" i="5"/>
  <c r="AM563" i="5"/>
  <c r="AM564" i="5"/>
  <c r="AM565" i="5"/>
  <c r="AM566" i="5"/>
  <c r="AM567" i="5"/>
  <c r="AM568" i="5"/>
  <c r="AM569" i="5"/>
  <c r="AM570" i="5"/>
  <c r="AM571" i="5"/>
  <c r="AM572" i="5"/>
  <c r="AM573" i="5"/>
  <c r="AM574" i="5"/>
  <c r="AM575" i="5"/>
  <c r="AM576" i="5"/>
  <c r="AM577" i="5"/>
  <c r="AM578" i="5"/>
  <c r="AM579" i="5"/>
  <c r="AM580" i="5"/>
  <c r="AM581" i="5"/>
  <c r="AM583" i="5"/>
  <c r="AM584" i="5"/>
  <c r="AM585" i="5"/>
  <c r="AM586" i="5"/>
  <c r="AM587" i="5"/>
  <c r="AM588" i="5"/>
  <c r="AM589" i="5"/>
  <c r="AM590" i="5"/>
  <c r="AM591" i="5"/>
  <c r="AM592" i="5"/>
  <c r="AM593" i="5"/>
  <c r="AM594" i="5"/>
  <c r="AM595" i="5"/>
  <c r="AM596" i="5"/>
  <c r="AM597" i="5"/>
  <c r="AM598" i="5"/>
  <c r="AM599" i="5"/>
  <c r="AM600" i="5"/>
  <c r="AM601" i="5"/>
  <c r="AM602" i="5"/>
  <c r="AM603" i="5"/>
  <c r="AM605" i="5"/>
  <c r="AM606" i="5"/>
  <c r="AM607" i="5"/>
  <c r="AM608" i="5"/>
  <c r="AM609" i="5"/>
  <c r="AM610" i="5"/>
  <c r="AM611" i="5"/>
  <c r="AM612" i="5"/>
  <c r="AM613" i="5"/>
  <c r="AM614" i="5"/>
  <c r="AM615" i="5"/>
  <c r="AM616" i="5"/>
  <c r="AM617" i="5"/>
  <c r="AM618" i="5"/>
  <c r="AM619" i="5"/>
  <c r="AM620" i="5"/>
  <c r="AM621" i="5"/>
  <c r="AM622" i="5"/>
  <c r="AM623" i="5"/>
  <c r="AM624" i="5"/>
  <c r="AM625" i="5"/>
  <c r="AM626" i="5"/>
  <c r="AM627" i="5"/>
  <c r="AM628" i="5"/>
  <c r="AM629" i="5"/>
  <c r="AM630" i="5"/>
  <c r="AM631" i="5"/>
  <c r="AM632" i="5"/>
  <c r="AM633" i="5"/>
  <c r="AM634" i="5"/>
  <c r="AM635" i="5"/>
  <c r="AM636" i="5"/>
  <c r="AM637" i="5"/>
  <c r="AM638" i="5"/>
  <c r="AM639" i="5"/>
  <c r="AM640" i="5"/>
  <c r="AM641" i="5"/>
  <c r="AM642" i="5"/>
  <c r="AM643" i="5"/>
  <c r="AM644" i="5"/>
  <c r="AM645" i="5"/>
  <c r="AM646" i="5"/>
  <c r="AM648" i="5"/>
  <c r="AM649" i="5"/>
  <c r="AM650" i="5"/>
  <c r="AM651" i="5"/>
  <c r="AM652" i="5"/>
  <c r="AM653" i="5"/>
  <c r="AM654" i="5"/>
  <c r="AM655" i="5"/>
  <c r="AM656" i="5"/>
  <c r="AM657" i="5"/>
  <c r="AM658" i="5"/>
  <c r="AM659" i="5"/>
  <c r="AM660" i="5"/>
  <c r="AM661" i="5"/>
  <c r="AM662" i="5"/>
  <c r="AM663" i="5"/>
  <c r="AM664" i="5"/>
  <c r="AM665" i="5"/>
  <c r="AM666" i="5"/>
  <c r="AM667" i="5"/>
  <c r="AM668" i="5"/>
  <c r="AM669" i="5"/>
  <c r="AM670" i="5"/>
  <c r="AM671" i="5"/>
  <c r="AM672" i="5"/>
  <c r="AM673" i="5"/>
  <c r="AM674" i="5"/>
  <c r="AM675" i="5"/>
  <c r="AM676" i="5"/>
  <c r="AM677" i="5"/>
  <c r="AM678" i="5"/>
  <c r="AM679" i="5"/>
  <c r="AM681" i="5"/>
  <c r="AM682" i="5"/>
  <c r="AM683" i="5"/>
  <c r="AM684" i="5"/>
  <c r="AM685" i="5"/>
  <c r="AM686" i="5"/>
  <c r="AM687" i="5"/>
  <c r="AM688" i="5"/>
  <c r="AM689" i="5"/>
  <c r="AM690" i="5"/>
  <c r="AM691" i="5"/>
  <c r="AM692" i="5"/>
  <c r="AM693" i="5"/>
  <c r="AM694" i="5"/>
  <c r="AM695" i="5"/>
  <c r="AM696" i="5"/>
  <c r="AM697" i="5"/>
  <c r="AM698" i="5"/>
  <c r="AM699" i="5"/>
  <c r="AM700" i="5"/>
  <c r="AM701" i="5"/>
  <c r="AM702" i="5"/>
  <c r="AM703" i="5"/>
  <c r="AM704" i="5"/>
  <c r="AM705" i="5"/>
  <c r="AM706" i="5"/>
  <c r="AM707" i="5"/>
  <c r="AM708" i="5"/>
  <c r="AM709" i="5"/>
  <c r="AM710" i="5"/>
  <c r="AM711" i="5"/>
  <c r="AM712" i="5"/>
  <c r="AM713" i="5"/>
  <c r="AM714" i="5"/>
  <c r="AM715" i="5"/>
  <c r="AM716" i="5"/>
  <c r="AM717" i="5"/>
  <c r="AM718" i="5"/>
  <c r="AM719" i="5"/>
  <c r="AM720" i="5"/>
  <c r="AM721" i="5"/>
  <c r="AM722" i="5"/>
  <c r="AM723" i="5"/>
  <c r="AM724" i="5"/>
  <c r="AM725" i="5"/>
  <c r="AM726" i="5"/>
  <c r="AM727" i="5"/>
  <c r="AM728" i="5"/>
  <c r="AM729" i="5"/>
  <c r="AM730" i="5"/>
  <c r="AM731" i="5"/>
  <c r="AM732" i="5"/>
  <c r="AM733" i="5"/>
  <c r="AM734" i="5"/>
  <c r="AM735" i="5"/>
  <c r="AM736" i="5"/>
  <c r="AM737" i="5"/>
  <c r="AM738" i="5"/>
  <c r="AM739" i="5"/>
  <c r="AM740" i="5"/>
  <c r="AM741" i="5"/>
  <c r="AM742" i="5"/>
  <c r="AM743" i="5"/>
  <c r="AM744" i="5"/>
  <c r="AM745" i="5"/>
  <c r="AM746" i="5"/>
  <c r="AM747" i="5"/>
  <c r="AM748" i="5"/>
  <c r="AM749" i="5"/>
  <c r="AM750" i="5"/>
  <c r="AM751" i="5"/>
  <c r="AM752" i="5"/>
  <c r="AM753" i="5"/>
  <c r="AM754" i="5"/>
  <c r="AM755" i="5"/>
  <c r="AM756" i="5"/>
  <c r="AM757" i="5"/>
  <c r="AM758" i="5"/>
  <c r="AM759" i="5"/>
  <c r="AM760" i="5"/>
  <c r="AM761" i="5"/>
  <c r="AM762" i="5"/>
  <c r="AM763" i="5"/>
  <c r="AM764" i="5"/>
  <c r="AM765" i="5"/>
  <c r="AM766" i="5"/>
  <c r="AM767" i="5"/>
  <c r="AM768" i="5"/>
  <c r="AM769" i="5"/>
  <c r="AM770" i="5"/>
  <c r="AM771" i="5"/>
  <c r="AM772" i="5"/>
  <c r="AM773" i="5"/>
  <c r="AM774" i="5"/>
  <c r="AM775" i="5"/>
  <c r="AM776" i="5"/>
  <c r="AM777" i="5"/>
  <c r="AM778" i="5"/>
  <c r="AM779" i="5"/>
  <c r="AM781" i="5"/>
  <c r="AM782" i="5"/>
  <c r="AM783" i="5"/>
  <c r="AM784" i="5"/>
  <c r="AM785" i="5"/>
  <c r="AM786" i="5"/>
  <c r="AM787" i="5"/>
  <c r="AM788" i="5"/>
  <c r="AM789" i="5"/>
  <c r="AM790" i="5"/>
  <c r="AM791" i="5"/>
  <c r="AM792" i="5"/>
  <c r="AM793" i="5"/>
  <c r="AM794" i="5"/>
  <c r="AM795" i="5"/>
  <c r="AM796" i="5"/>
  <c r="AM797" i="5"/>
  <c r="AM798" i="5"/>
  <c r="AM799" i="5"/>
  <c r="AM800" i="5"/>
  <c r="AM801" i="5"/>
  <c r="AM802" i="5"/>
  <c r="AM803" i="5"/>
  <c r="AM804" i="5"/>
  <c r="AM805" i="5"/>
  <c r="AM806" i="5"/>
  <c r="AM807" i="5"/>
  <c r="AM808" i="5"/>
  <c r="AM809" i="5"/>
  <c r="AM810" i="5"/>
  <c r="AM812" i="5"/>
  <c r="AM813" i="5"/>
  <c r="AM814" i="5"/>
  <c r="AM815" i="5"/>
  <c r="AM816" i="5"/>
  <c r="AM817" i="5"/>
  <c r="AM818" i="5"/>
  <c r="AM819" i="5"/>
  <c r="AM820" i="5"/>
  <c r="AM821" i="5"/>
  <c r="AM822" i="5"/>
  <c r="AM823" i="5"/>
  <c r="AM824" i="5"/>
  <c r="AM825" i="5"/>
  <c r="AM826" i="5"/>
  <c r="AM827" i="5"/>
  <c r="AM828" i="5"/>
  <c r="AM829" i="5"/>
  <c r="AM830" i="5"/>
  <c r="AM831" i="5"/>
  <c r="AM832" i="5"/>
  <c r="AM833" i="5"/>
  <c r="AM834" i="5"/>
  <c r="AM835" i="5"/>
  <c r="AM836" i="5"/>
  <c r="AM837" i="5"/>
  <c r="AM838" i="5"/>
  <c r="AM839" i="5"/>
  <c r="AM840" i="5"/>
  <c r="AM841" i="5"/>
  <c r="AM842" i="5"/>
  <c r="AM843" i="5"/>
  <c r="AM844" i="5"/>
  <c r="AM845" i="5"/>
  <c r="AM846" i="5"/>
  <c r="AM847" i="5"/>
  <c r="AM848" i="5"/>
  <c r="AM849" i="5"/>
  <c r="AM850" i="5"/>
  <c r="AM851" i="5"/>
  <c r="AM852" i="5"/>
  <c r="AM853" i="5"/>
  <c r="AM854" i="5"/>
  <c r="AM855" i="5"/>
  <c r="AM856" i="5"/>
  <c r="AM857" i="5"/>
  <c r="AM858" i="5"/>
  <c r="AM859" i="5"/>
  <c r="AM860" i="5"/>
  <c r="AM861" i="5"/>
  <c r="AM862" i="5"/>
  <c r="AM863" i="5"/>
  <c r="AM864" i="5"/>
  <c r="AM865" i="5"/>
  <c r="AM866" i="5"/>
  <c r="AM867" i="5"/>
  <c r="AM868" i="5"/>
  <c r="AM869" i="5"/>
  <c r="AM870" i="5"/>
  <c r="AM871" i="5"/>
  <c r="AM872" i="5"/>
  <c r="AM873" i="5"/>
  <c r="AM874" i="5"/>
  <c r="AM875" i="5"/>
  <c r="AM876" i="5"/>
  <c r="AM877" i="5"/>
  <c r="AM878" i="5"/>
  <c r="AM879" i="5"/>
  <c r="AM880" i="5"/>
  <c r="AM881" i="5"/>
  <c r="AM882" i="5"/>
  <c r="AM883" i="5"/>
  <c r="AM884" i="5"/>
  <c r="AM885" i="5"/>
  <c r="AM886" i="5"/>
  <c r="AM887" i="5"/>
  <c r="AM888" i="5"/>
  <c r="AM889" i="5"/>
  <c r="AM890" i="5"/>
  <c r="AM891" i="5"/>
  <c r="AM892" i="5"/>
  <c r="AM893" i="5"/>
  <c r="AM894" i="5"/>
  <c r="AM895" i="5"/>
  <c r="AM896" i="5"/>
  <c r="AM897" i="5"/>
  <c r="AM898" i="5"/>
  <c r="AM899" i="5"/>
  <c r="AM900" i="5"/>
  <c r="AM901" i="5"/>
  <c r="AM902" i="5"/>
  <c r="AM903" i="5"/>
  <c r="AM904" i="5"/>
  <c r="AM905" i="5"/>
  <c r="AM906" i="5"/>
  <c r="AM907" i="5"/>
  <c r="AM908" i="5"/>
  <c r="AM909" i="5"/>
  <c r="AM910" i="5"/>
  <c r="AM911" i="5"/>
  <c r="AM912" i="5"/>
  <c r="AM913" i="5"/>
  <c r="AM914" i="5"/>
  <c r="AM915" i="5"/>
  <c r="AM916" i="5"/>
  <c r="AM917" i="5"/>
  <c r="AM918" i="5"/>
  <c r="AM919" i="5"/>
  <c r="AM920" i="5"/>
  <c r="AM921" i="5"/>
  <c r="AM922" i="5"/>
  <c r="AM923" i="5"/>
  <c r="AM924" i="5"/>
  <c r="AM925" i="5"/>
  <c r="AM926" i="5"/>
  <c r="AM927" i="5"/>
  <c r="AM928" i="5"/>
  <c r="AM930" i="5"/>
  <c r="AM931" i="5"/>
  <c r="AM932" i="5"/>
  <c r="AM933" i="5"/>
  <c r="AM934" i="5"/>
  <c r="AM935" i="5"/>
  <c r="AM936" i="5"/>
  <c r="AM937" i="5"/>
  <c r="AM938" i="5"/>
  <c r="AM939" i="5"/>
  <c r="AM941" i="5"/>
  <c r="AM942" i="5"/>
  <c r="AM943" i="5"/>
  <c r="AM944" i="5"/>
  <c r="AM945" i="5"/>
  <c r="AM946" i="5"/>
  <c r="AM947" i="5"/>
  <c r="AM948" i="5"/>
  <c r="AM949" i="5"/>
  <c r="AM950" i="5"/>
  <c r="AM951" i="5"/>
  <c r="AM952" i="5"/>
  <c r="AM953" i="5"/>
  <c r="AM954" i="5"/>
  <c r="AM955" i="5"/>
  <c r="AM956" i="5"/>
  <c r="AM957" i="5"/>
  <c r="AM958" i="5"/>
  <c r="AM959" i="5"/>
  <c r="AM960" i="5"/>
  <c r="AM961" i="5"/>
  <c r="AM962" i="5"/>
  <c r="AM963" i="5"/>
  <c r="AM964" i="5"/>
  <c r="AM965" i="5"/>
  <c r="AM966" i="5"/>
  <c r="AM967" i="5"/>
  <c r="AM968" i="5"/>
  <c r="AM969" i="5"/>
  <c r="AM970" i="5"/>
  <c r="AM971" i="5"/>
  <c r="AM972" i="5"/>
  <c r="AM973" i="5"/>
  <c r="AM974" i="5"/>
  <c r="AM975" i="5"/>
  <c r="AM976" i="5"/>
  <c r="AM977" i="5"/>
  <c r="AM978" i="5"/>
  <c r="AM979" i="5"/>
  <c r="AM980" i="5"/>
  <c r="AM981" i="5"/>
  <c r="AM982" i="5"/>
  <c r="AM983" i="5"/>
  <c r="AM984" i="5"/>
  <c r="AM985" i="5"/>
  <c r="AM986" i="5"/>
  <c r="AM987" i="5"/>
  <c r="AM988" i="5"/>
  <c r="AM989" i="5"/>
  <c r="AM990" i="5"/>
  <c r="AM991" i="5"/>
  <c r="AM992" i="5"/>
  <c r="AM993" i="5"/>
  <c r="AM995" i="5"/>
  <c r="AM996" i="5"/>
  <c r="AM997" i="5"/>
  <c r="AM998" i="5"/>
  <c r="AM999" i="5"/>
  <c r="AM1000" i="5"/>
  <c r="AM1001" i="5"/>
  <c r="AM1002" i="5"/>
  <c r="AM1003" i="5"/>
  <c r="AM1004" i="5"/>
  <c r="AM1005" i="5"/>
  <c r="AM1006" i="5"/>
  <c r="AM1007" i="5"/>
  <c r="AM1008" i="5"/>
  <c r="AM1009" i="5"/>
  <c r="AM1010" i="5"/>
  <c r="AM1011" i="5"/>
  <c r="AM1012" i="5"/>
  <c r="AM1013" i="5"/>
  <c r="AM1014" i="5"/>
  <c r="AM1015" i="5"/>
  <c r="AM1016" i="5"/>
  <c r="AM1017" i="5"/>
  <c r="AM1018" i="5"/>
  <c r="AM1019" i="5"/>
  <c r="AM1020" i="5"/>
  <c r="AM1021" i="5"/>
  <c r="AM1022" i="5"/>
  <c r="AM1023" i="5"/>
  <c r="AM1024" i="5"/>
  <c r="AM1025" i="5"/>
  <c r="AM1026" i="5"/>
  <c r="AM1027" i="5"/>
  <c r="AM1028" i="5"/>
  <c r="AM1029" i="5"/>
  <c r="AM1030" i="5"/>
  <c r="AM1031" i="5"/>
  <c r="AM1032" i="5"/>
  <c r="AM1033" i="5"/>
  <c r="AM1034" i="5"/>
  <c r="AM1035" i="5"/>
  <c r="AM1036" i="5"/>
  <c r="AM1037" i="5"/>
  <c r="AM1038" i="5"/>
  <c r="AM1039" i="5"/>
  <c r="AM1040" i="5"/>
  <c r="AM1041" i="5"/>
  <c r="AM1042" i="5"/>
  <c r="AM1043" i="5"/>
  <c r="AM1044" i="5"/>
  <c r="AM1045" i="5"/>
  <c r="AM1046" i="5"/>
  <c r="AM1047" i="5"/>
  <c r="AM1048" i="5"/>
  <c r="AM1049" i="5"/>
  <c r="AM1050" i="5"/>
  <c r="AM1051" i="5"/>
  <c r="AM1052" i="5"/>
  <c r="AM1053" i="5"/>
  <c r="AM1054" i="5"/>
  <c r="AM1055" i="5"/>
  <c r="AM1056" i="5"/>
  <c r="AM1057" i="5"/>
  <c r="AM1058" i="5"/>
  <c r="AM1059" i="5"/>
  <c r="AM1060" i="5"/>
  <c r="AM1061" i="5"/>
  <c r="AM1062" i="5"/>
  <c r="AM1063" i="5"/>
  <c r="AM1064" i="5"/>
  <c r="AM1065" i="5"/>
  <c r="AM1066" i="5"/>
  <c r="AM1067" i="5"/>
  <c r="AM1068" i="5"/>
  <c r="AM1069" i="5"/>
  <c r="AM1070" i="5"/>
  <c r="AM1071" i="5"/>
  <c r="AM1072" i="5"/>
  <c r="AM1073" i="5"/>
  <c r="AM1074" i="5"/>
  <c r="AM1075" i="5"/>
  <c r="AM1076" i="5"/>
  <c r="AM1077" i="5"/>
  <c r="AM1078" i="5"/>
  <c r="AM1079" i="5"/>
  <c r="AM1080" i="5"/>
  <c r="AM1081" i="5"/>
  <c r="AM1082" i="5"/>
  <c r="AM1083" i="5"/>
  <c r="AM1084" i="5"/>
  <c r="AM1085" i="5"/>
  <c r="AM1086" i="5"/>
  <c r="AM1087" i="5"/>
  <c r="AM1088" i="5"/>
  <c r="AM1089" i="5"/>
  <c r="AM1090" i="5"/>
  <c r="AM1091" i="5"/>
  <c r="AM1092" i="5"/>
  <c r="AM1093" i="5"/>
  <c r="AM1094" i="5"/>
  <c r="AM1095" i="5"/>
  <c r="AM1096" i="5"/>
  <c r="AM1097" i="5"/>
  <c r="AM1098" i="5"/>
  <c r="AM1099" i="5"/>
  <c r="AM1100" i="5"/>
  <c r="AM1101" i="5"/>
  <c r="AM1102" i="5"/>
  <c r="AM1103" i="5"/>
  <c r="AM1107" i="5"/>
  <c r="AM1108" i="5"/>
  <c r="AM1109" i="5"/>
  <c r="AM1110" i="5"/>
  <c r="AM1111" i="5"/>
  <c r="AM1112" i="5"/>
  <c r="AM1113" i="5"/>
  <c r="AM1114" i="5"/>
  <c r="AM1115" i="5"/>
  <c r="AM1116" i="5"/>
  <c r="AM1117" i="5"/>
  <c r="AM1118" i="5"/>
  <c r="AM1119" i="5"/>
  <c r="AM1120" i="5"/>
  <c r="AM1121" i="5"/>
  <c r="AM1122" i="5"/>
  <c r="AM1123" i="5"/>
  <c r="AM1124" i="5"/>
  <c r="AM1125" i="5"/>
  <c r="AM1126" i="5"/>
  <c r="AM1127" i="5"/>
  <c r="AM1128" i="5"/>
  <c r="AM1129" i="5"/>
  <c r="AM355" i="5"/>
  <c r="AM356" i="5"/>
  <c r="AM357" i="5"/>
  <c r="AM359" i="5"/>
  <c r="AM360" i="5"/>
  <c r="AM361" i="5"/>
  <c r="AM362" i="5"/>
  <c r="AM363" i="5"/>
  <c r="AM364" i="5"/>
  <c r="AM365" i="5"/>
  <c r="AM366" i="5"/>
  <c r="AM367" i="5"/>
  <c r="AE125" i="5" l="1"/>
  <c r="AH125" i="5"/>
  <c r="AP1078" i="5"/>
  <c r="AP499" i="5"/>
  <c r="AP752" i="5"/>
  <c r="AP560" i="5"/>
  <c r="AP754" i="5"/>
  <c r="AP753" i="5"/>
  <c r="AP539" i="5"/>
  <c r="AP561" i="5"/>
  <c r="AK1103" i="5"/>
  <c r="AP1103" i="5" s="1"/>
  <c r="AK848" i="5"/>
  <c r="AP848" i="5" s="1"/>
  <c r="AH812" i="5"/>
  <c r="AK602" i="5"/>
  <c r="AP602" i="5" s="1"/>
  <c r="AK900" i="5"/>
  <c r="AP900" i="5" s="1"/>
  <c r="AC360" i="5"/>
  <c r="AC1095" i="5"/>
  <c r="AC846" i="5"/>
  <c r="AC580" i="5"/>
  <c r="AC205" i="5"/>
  <c r="AH536" i="5"/>
  <c r="AH645" i="5"/>
  <c r="AC133" i="5"/>
  <c r="AH315" i="5"/>
  <c r="AK325" i="5"/>
  <c r="AP325" i="5" s="1"/>
  <c r="AC357" i="5"/>
  <c r="AC675" i="5"/>
  <c r="AK30" i="5"/>
  <c r="AP30" i="5" s="1"/>
  <c r="AK361" i="5"/>
  <c r="AP361" i="5" s="1"/>
  <c r="AK675" i="5"/>
  <c r="AP675" i="5" s="1"/>
  <c r="AK204" i="5"/>
  <c r="AP204" i="5" s="1"/>
  <c r="AH367" i="5"/>
  <c r="AE367" i="5"/>
  <c r="AC600" i="5"/>
  <c r="AE600" i="5"/>
  <c r="AC677" i="5"/>
  <c r="AE677" i="5"/>
  <c r="AC751" i="5"/>
  <c r="AE751" i="5"/>
  <c r="AH845" i="5"/>
  <c r="AE845" i="5"/>
  <c r="AK1096" i="5"/>
  <c r="AP1096" i="5" s="1"/>
  <c r="AE1096" i="5"/>
  <c r="AC363" i="5"/>
  <c r="AE363" i="5"/>
  <c r="AC365" i="5"/>
  <c r="AH357" i="5"/>
  <c r="AH677" i="5"/>
  <c r="AK1098" i="5"/>
  <c r="AP1098" i="5" s="1"/>
  <c r="AK464" i="5"/>
  <c r="AP464" i="5" s="1"/>
  <c r="AK133" i="5"/>
  <c r="AP133" i="5" s="1"/>
  <c r="AC32" i="5"/>
  <c r="AE32" i="5"/>
  <c r="AC135" i="5"/>
  <c r="AE135" i="5"/>
  <c r="AH136" i="5"/>
  <c r="AE136" i="5"/>
  <c r="AC248" i="5"/>
  <c r="AE248" i="5"/>
  <c r="AH324" i="5"/>
  <c r="AE324" i="5"/>
  <c r="AC499" i="5"/>
  <c r="AE499" i="5"/>
  <c r="AK501" i="5"/>
  <c r="AP501" i="5" s="1"/>
  <c r="AE501" i="5"/>
  <c r="AH598" i="5"/>
  <c r="AE598" i="5"/>
  <c r="AK629" i="5"/>
  <c r="AP629" i="5" s="1"/>
  <c r="AE629" i="5"/>
  <c r="AC464" i="5"/>
  <c r="AH596" i="5"/>
  <c r="AK812" i="5"/>
  <c r="AP812" i="5" s="1"/>
  <c r="AK645" i="5"/>
  <c r="AP645" i="5" s="1"/>
  <c r="AH1129" i="5"/>
  <c r="AK356" i="5"/>
  <c r="AP356" i="5" s="1"/>
  <c r="AK357" i="5"/>
  <c r="AP357" i="5" s="1"/>
  <c r="AH361" i="5"/>
  <c r="AK365" i="5"/>
  <c r="AP365" i="5" s="1"/>
  <c r="AC359" i="5"/>
  <c r="AH359" i="5"/>
  <c r="AH727" i="5"/>
  <c r="AK691" i="5"/>
  <c r="AP691" i="5" s="1"/>
  <c r="AK138" i="5"/>
  <c r="AP138" i="5" s="1"/>
  <c r="AC30" i="5"/>
  <c r="AK34" i="5"/>
  <c r="AP34" i="5" s="1"/>
  <c r="AC36" i="5"/>
  <c r="AK127" i="5"/>
  <c r="AP127" i="5" s="1"/>
  <c r="AK135" i="5"/>
  <c r="AP135" i="5" s="1"/>
  <c r="AK142" i="5"/>
  <c r="AP142" i="5" s="1"/>
  <c r="AC144" i="5"/>
  <c r="AK248" i="5"/>
  <c r="AP248" i="5" s="1"/>
  <c r="AK315" i="5"/>
  <c r="AP315" i="5" s="1"/>
  <c r="AK324" i="5"/>
  <c r="AP324" i="5" s="1"/>
  <c r="AH464" i="5"/>
  <c r="AH499" i="5"/>
  <c r="AC501" i="5"/>
  <c r="AK537" i="5"/>
  <c r="AP537" i="5" s="1"/>
  <c r="AH579" i="5"/>
  <c r="AC596" i="5"/>
  <c r="AH600" i="5"/>
  <c r="AC629" i="5"/>
  <c r="AH641" i="5"/>
  <c r="AK755" i="5"/>
  <c r="AP755" i="5" s="1"/>
  <c r="AC812" i="5"/>
  <c r="AK845" i="5"/>
  <c r="AP845" i="5" s="1"/>
  <c r="AK850" i="5"/>
  <c r="AP850" i="5" s="1"/>
  <c r="AK1100" i="5"/>
  <c r="AP1100" i="5" s="1"/>
  <c r="AC367" i="5"/>
  <c r="AK1102" i="5"/>
  <c r="AP1102" i="5" s="1"/>
  <c r="AC1102" i="5"/>
  <c r="AC755" i="5"/>
  <c r="AC643" i="5"/>
  <c r="AC325" i="5"/>
  <c r="AC142" i="5"/>
  <c r="AH1102" i="5"/>
  <c r="AH675" i="5"/>
  <c r="AH537" i="5"/>
  <c r="AH144" i="5"/>
  <c r="AH30" i="5"/>
  <c r="AK359" i="5"/>
  <c r="AP359" i="5" s="1"/>
  <c r="AK853" i="5"/>
  <c r="AP853" i="5" s="1"/>
  <c r="AK673" i="5"/>
  <c r="AP673" i="5" s="1"/>
  <c r="AK643" i="5"/>
  <c r="AP643" i="5" s="1"/>
  <c r="AK596" i="5"/>
  <c r="AP596" i="5" s="1"/>
  <c r="AK131" i="5"/>
  <c r="AP131" i="5" s="1"/>
  <c r="AK32" i="5"/>
  <c r="AP32" i="5" s="1"/>
  <c r="AK129" i="5"/>
  <c r="AP129" i="5" s="1"/>
  <c r="AC136" i="5"/>
  <c r="AC581" i="5"/>
  <c r="AK598" i="5"/>
  <c r="AP598" i="5" s="1"/>
  <c r="AC602" i="5"/>
  <c r="AC645" i="5"/>
  <c r="AK677" i="5"/>
  <c r="AP677" i="5" s="1"/>
  <c r="AK751" i="5"/>
  <c r="AP751" i="5" s="1"/>
  <c r="AH1096" i="5"/>
  <c r="AK363" i="5"/>
  <c r="AP363" i="5" s="1"/>
  <c r="AC1100" i="5"/>
  <c r="AC850" i="5"/>
  <c r="AC727" i="5"/>
  <c r="AC641" i="5"/>
  <c r="AC579" i="5"/>
  <c r="AC324" i="5"/>
  <c r="AC140" i="5"/>
  <c r="AH365" i="5"/>
  <c r="AH1100" i="5"/>
  <c r="AH850" i="5"/>
  <c r="AH755" i="5"/>
  <c r="AH751" i="5"/>
  <c r="AH629" i="5"/>
  <c r="AH248" i="5"/>
  <c r="AH142" i="5"/>
  <c r="AK1129" i="5"/>
  <c r="AP1129" i="5" s="1"/>
  <c r="AK727" i="5"/>
  <c r="AP727" i="5" s="1"/>
  <c r="AK581" i="5"/>
  <c r="AP581" i="5" s="1"/>
  <c r="AK250" i="5"/>
  <c r="AP250" i="5" s="1"/>
  <c r="AK140" i="5"/>
  <c r="AP140" i="5" s="1"/>
  <c r="AC35" i="5"/>
  <c r="AH80" i="5"/>
  <c r="AK130" i="5"/>
  <c r="AP130" i="5" s="1"/>
  <c r="AC271" i="5"/>
  <c r="AC756" i="5"/>
  <c r="AC849" i="5"/>
  <c r="AC852" i="5"/>
  <c r="AC364" i="5"/>
  <c r="AK367" i="5"/>
  <c r="AP367" i="5" s="1"/>
  <c r="AC361" i="5"/>
  <c r="AC356" i="5"/>
  <c r="AC1098" i="5"/>
  <c r="AC900" i="5"/>
  <c r="AC691" i="5"/>
  <c r="AC673" i="5"/>
  <c r="AC537" i="5"/>
  <c r="AC315" i="5"/>
  <c r="AC204" i="5"/>
  <c r="AC138" i="5"/>
  <c r="AC131" i="5"/>
  <c r="AH363" i="5"/>
  <c r="AH356" i="5"/>
  <c r="AH1098" i="5"/>
  <c r="AH900" i="5"/>
  <c r="AH691" i="5"/>
  <c r="AH673" i="5"/>
  <c r="AH643" i="5"/>
  <c r="AH602" i="5"/>
  <c r="AH581" i="5"/>
  <c r="AH501" i="5"/>
  <c r="AH204" i="5"/>
  <c r="AH140" i="5"/>
  <c r="AH133" i="5"/>
  <c r="AK847" i="5"/>
  <c r="AP847" i="5" s="1"/>
  <c r="AK679" i="5"/>
  <c r="AP679" i="5" s="1"/>
  <c r="AK641" i="5"/>
  <c r="AP641" i="5" s="1"/>
  <c r="AK600" i="5"/>
  <c r="AP600" i="5" s="1"/>
  <c r="AK579" i="5"/>
  <c r="AP579" i="5" s="1"/>
  <c r="AK144" i="5"/>
  <c r="AP144" i="5" s="1"/>
  <c r="AK136" i="5"/>
  <c r="AP136" i="5" s="1"/>
  <c r="AC1129" i="5"/>
  <c r="AC1096" i="5"/>
  <c r="AC853" i="5"/>
  <c r="AC847" i="5"/>
  <c r="AC679" i="5"/>
  <c r="AC250" i="5"/>
  <c r="AH853" i="5"/>
  <c r="AH847" i="5"/>
  <c r="AH679" i="5"/>
  <c r="AH325" i="5"/>
  <c r="AH250" i="5"/>
  <c r="AH138" i="5"/>
  <c r="AH131" i="5"/>
  <c r="AC125" i="5"/>
  <c r="AC34" i="5"/>
  <c r="AH81" i="5"/>
  <c r="AH32" i="5"/>
  <c r="AK125" i="5"/>
  <c r="AP125" i="5" s="1"/>
  <c r="AK81" i="5"/>
  <c r="AP81" i="5" s="1"/>
  <c r="AC129" i="5"/>
  <c r="AC81" i="5"/>
  <c r="AH129" i="5"/>
  <c r="AH36" i="5"/>
  <c r="AK36" i="5"/>
  <c r="AP36" i="5" s="1"/>
  <c r="AC127" i="5"/>
  <c r="AH127" i="5"/>
  <c r="AH34" i="5"/>
  <c r="AH29" i="5"/>
  <c r="AK29" i="5"/>
  <c r="AP29" i="5" s="1"/>
  <c r="AC29" i="5"/>
  <c r="AH33" i="5"/>
  <c r="AK33" i="5"/>
  <c r="AP33" i="5" s="1"/>
  <c r="AC33" i="5"/>
  <c r="AH37" i="5"/>
  <c r="AK37" i="5"/>
  <c r="AP37" i="5" s="1"/>
  <c r="AC37" i="5"/>
  <c r="AK82" i="5"/>
  <c r="AP82" i="5" s="1"/>
  <c r="AH82" i="5"/>
  <c r="AC82" i="5"/>
  <c r="AK128" i="5"/>
  <c r="AP128" i="5" s="1"/>
  <c r="AH128" i="5"/>
  <c r="AK132" i="5"/>
  <c r="AP132" i="5" s="1"/>
  <c r="AH132" i="5"/>
  <c r="AC132" i="5"/>
  <c r="AK139" i="5"/>
  <c r="AP139" i="5" s="1"/>
  <c r="AH139" i="5"/>
  <c r="AC139" i="5"/>
  <c r="AK143" i="5"/>
  <c r="AP143" i="5" s="1"/>
  <c r="AH143" i="5"/>
  <c r="AC143" i="5"/>
  <c r="AK249" i="5"/>
  <c r="AP249" i="5" s="1"/>
  <c r="AC249" i="5"/>
  <c r="AH249" i="5"/>
  <c r="AK314" i="5"/>
  <c r="AP314" i="5" s="1"/>
  <c r="AH314" i="5"/>
  <c r="AC314" i="5"/>
  <c r="AK500" i="5"/>
  <c r="AP500" i="5" s="1"/>
  <c r="AH500" i="5"/>
  <c r="AC500" i="5"/>
  <c r="AK538" i="5"/>
  <c r="AP538" i="5" s="1"/>
  <c r="AH538" i="5"/>
  <c r="AC538" i="5"/>
  <c r="AH580" i="5"/>
  <c r="AK580" i="5"/>
  <c r="AP580" i="5" s="1"/>
  <c r="AK597" i="5"/>
  <c r="AP597" i="5" s="1"/>
  <c r="AH597" i="5"/>
  <c r="AH601" i="5"/>
  <c r="AH644" i="5"/>
  <c r="AK644" i="5"/>
  <c r="AP644" i="5" s="1"/>
  <c r="AK674" i="5"/>
  <c r="AP674" i="5" s="1"/>
  <c r="AH674" i="5"/>
  <c r="AK678" i="5"/>
  <c r="AP678" i="5" s="1"/>
  <c r="AH678" i="5"/>
  <c r="AK728" i="5"/>
  <c r="AP728" i="5" s="1"/>
  <c r="AH728" i="5"/>
  <c r="AK779" i="5"/>
  <c r="AP779" i="5" s="1"/>
  <c r="AC779" i="5"/>
  <c r="AH779" i="5"/>
  <c r="AK797" i="5"/>
  <c r="AP797" i="5" s="1"/>
  <c r="AH797" i="5"/>
  <c r="AK844" i="5"/>
  <c r="AP844" i="5" s="1"/>
  <c r="AC844" i="5"/>
  <c r="AH844" i="5"/>
  <c r="AH848" i="5"/>
  <c r="AC848" i="5"/>
  <c r="AC851" i="5"/>
  <c r="AK851" i="5"/>
  <c r="AP851" i="5" s="1"/>
  <c r="AK987" i="5"/>
  <c r="AP987" i="5" s="1"/>
  <c r="AH987" i="5"/>
  <c r="AK1046" i="5"/>
  <c r="AP1046" i="5" s="1"/>
  <c r="AH1046" i="5"/>
  <c r="AK1095" i="5"/>
  <c r="AP1095" i="5" s="1"/>
  <c r="AH1095" i="5"/>
  <c r="AK1097" i="5"/>
  <c r="AP1097" i="5" s="1"/>
  <c r="AH1097" i="5"/>
  <c r="AC1097" i="5"/>
  <c r="AK1099" i="5"/>
  <c r="AP1099" i="5" s="1"/>
  <c r="AH1099" i="5"/>
  <c r="AK1101" i="5"/>
  <c r="AP1101" i="5" s="1"/>
  <c r="AH1101" i="5"/>
  <c r="AC1101" i="5"/>
  <c r="AH1103" i="5"/>
  <c r="AK355" i="5"/>
  <c r="AP355" i="5" s="1"/>
  <c r="AH355" i="5"/>
  <c r="AC355" i="5"/>
  <c r="AK360" i="5"/>
  <c r="AP360" i="5" s="1"/>
  <c r="AH360" i="5"/>
  <c r="AK362" i="5"/>
  <c r="AP362" i="5" s="1"/>
  <c r="AH362" i="5"/>
  <c r="AC362" i="5"/>
  <c r="AK366" i="5"/>
  <c r="AP366" i="5" s="1"/>
  <c r="AH366" i="5"/>
  <c r="AC366" i="5"/>
  <c r="AC1099" i="5"/>
  <c r="AC644" i="5"/>
  <c r="AC597" i="5"/>
  <c r="AK601" i="5"/>
  <c r="AP601" i="5" s="1"/>
  <c r="AC1103" i="5"/>
  <c r="AC1046" i="5"/>
  <c r="AC674" i="5"/>
  <c r="AC601" i="5"/>
  <c r="AH851" i="5"/>
  <c r="AC31" i="5"/>
  <c r="AH31" i="5"/>
  <c r="AH35" i="5"/>
  <c r="AK35" i="5"/>
  <c r="AP35" i="5" s="1"/>
  <c r="AK71" i="5"/>
  <c r="AP71" i="5" s="1"/>
  <c r="AH71" i="5"/>
  <c r="AC71" i="5"/>
  <c r="AK80" i="5"/>
  <c r="AP80" i="5" s="1"/>
  <c r="AC80" i="5"/>
  <c r="AC126" i="5"/>
  <c r="AK126" i="5"/>
  <c r="AP126" i="5" s="1"/>
  <c r="AH126" i="5"/>
  <c r="AC130" i="5"/>
  <c r="AH130" i="5"/>
  <c r="AC134" i="5"/>
  <c r="AK134" i="5"/>
  <c r="AP134" i="5" s="1"/>
  <c r="AC137" i="5"/>
  <c r="AH137" i="5"/>
  <c r="AK137" i="5"/>
  <c r="AP137" i="5" s="1"/>
  <c r="AK141" i="5"/>
  <c r="AP141" i="5" s="1"/>
  <c r="AH141" i="5"/>
  <c r="AC141" i="5"/>
  <c r="AK205" i="5"/>
  <c r="AP205" i="5" s="1"/>
  <c r="AH205" i="5"/>
  <c r="AK216" i="5"/>
  <c r="AP216" i="5" s="1"/>
  <c r="AH216" i="5"/>
  <c r="AC216" i="5"/>
  <c r="AK247" i="5"/>
  <c r="AP247" i="5" s="1"/>
  <c r="AH247" i="5"/>
  <c r="AC247" i="5"/>
  <c r="AK251" i="5"/>
  <c r="AP251" i="5" s="1"/>
  <c r="AH251" i="5"/>
  <c r="AC251" i="5"/>
  <c r="AK271" i="5"/>
  <c r="AP271" i="5" s="1"/>
  <c r="AH271" i="5"/>
  <c r="AC301" i="5"/>
  <c r="AK301" i="5"/>
  <c r="AP301" i="5" s="1"/>
  <c r="AK536" i="5"/>
  <c r="AP536" i="5" s="1"/>
  <c r="AK595" i="5"/>
  <c r="AP595" i="5" s="1"/>
  <c r="AH595" i="5"/>
  <c r="AC595" i="5"/>
  <c r="AK599" i="5"/>
  <c r="AP599" i="5" s="1"/>
  <c r="AH599" i="5"/>
  <c r="AC599" i="5"/>
  <c r="AK603" i="5"/>
  <c r="AP603" i="5" s="1"/>
  <c r="AH603" i="5"/>
  <c r="AC603" i="5"/>
  <c r="AK642" i="5"/>
  <c r="AP642" i="5" s="1"/>
  <c r="AH642" i="5"/>
  <c r="AC642" i="5"/>
  <c r="AK646" i="5"/>
  <c r="AP646" i="5" s="1"/>
  <c r="AH646" i="5"/>
  <c r="AC646" i="5"/>
  <c r="AH672" i="5"/>
  <c r="AK672" i="5"/>
  <c r="AP672" i="5" s="1"/>
  <c r="AC672" i="5"/>
  <c r="AK676" i="5"/>
  <c r="AP676" i="5" s="1"/>
  <c r="AH676" i="5"/>
  <c r="AC676" i="5"/>
  <c r="AC750" i="5"/>
  <c r="AK750" i="5"/>
  <c r="AP750" i="5" s="1"/>
  <c r="AH750" i="5"/>
  <c r="AK756" i="5"/>
  <c r="AP756" i="5" s="1"/>
  <c r="AH756" i="5"/>
  <c r="AK846" i="5"/>
  <c r="AP846" i="5" s="1"/>
  <c r="AH846" i="5"/>
  <c r="AK849" i="5"/>
  <c r="AP849" i="5" s="1"/>
  <c r="AH849" i="5"/>
  <c r="AK852" i="5"/>
  <c r="AP852" i="5" s="1"/>
  <c r="AH852" i="5"/>
  <c r="AK901" i="5"/>
  <c r="AP901" i="5" s="1"/>
  <c r="AH901" i="5"/>
  <c r="AC901" i="5"/>
  <c r="AK364" i="5"/>
  <c r="AP364" i="5" s="1"/>
  <c r="AH364" i="5"/>
  <c r="AC987" i="5"/>
  <c r="AC797" i="5"/>
  <c r="AC728" i="5"/>
  <c r="AC678" i="5"/>
  <c r="AC536" i="5"/>
  <c r="AC128" i="5"/>
  <c r="AH301" i="5"/>
  <c r="AH134" i="5"/>
  <c r="AK31" i="5"/>
  <c r="AP31" i="5" s="1"/>
  <c r="U145" i="5"/>
  <c r="U120" i="5"/>
  <c r="AK120" i="5" l="1"/>
  <c r="AP120" i="5" s="1"/>
  <c r="AE120" i="5"/>
  <c r="AK145" i="5"/>
  <c r="AP145" i="5" s="1"/>
  <c r="AE145" i="5"/>
  <c r="AH120" i="5"/>
  <c r="AC120" i="5"/>
  <c r="AH145" i="5"/>
  <c r="AC145" i="5"/>
  <c r="U2" i="5"/>
  <c r="AE2" i="5" s="1"/>
  <c r="V2" i="5"/>
  <c r="AA2" i="5" s="1"/>
  <c r="AM2" i="5"/>
  <c r="U3" i="5"/>
  <c r="V3" i="5"/>
  <c r="AA3" i="5" s="1"/>
  <c r="AM3" i="5"/>
  <c r="U4" i="5"/>
  <c r="V4" i="5"/>
  <c r="AA4" i="5" s="1"/>
  <c r="AM4" i="5"/>
  <c r="U5" i="5"/>
  <c r="V5" i="5"/>
  <c r="AA5" i="5" s="1"/>
  <c r="AM5" i="5"/>
  <c r="U6" i="5"/>
  <c r="V6" i="5"/>
  <c r="AA6" i="5" s="1"/>
  <c r="AM6" i="5"/>
  <c r="U7" i="5"/>
  <c r="V7" i="5"/>
  <c r="AA7" i="5" s="1"/>
  <c r="U8" i="5"/>
  <c r="V8" i="5"/>
  <c r="AA8" i="5" s="1"/>
  <c r="U9" i="5"/>
  <c r="V9" i="5"/>
  <c r="AA9" i="5" s="1"/>
  <c r="U10" i="5"/>
  <c r="V10" i="5"/>
  <c r="AA10" i="5" s="1"/>
  <c r="U11" i="5"/>
  <c r="V11" i="5"/>
  <c r="AA11" i="5" s="1"/>
  <c r="U12" i="5"/>
  <c r="V12" i="5"/>
  <c r="AA12" i="5" s="1"/>
  <c r="U14" i="5"/>
  <c r="V14" i="5"/>
  <c r="AA14" i="5" s="1"/>
  <c r="U15" i="5"/>
  <c r="V15" i="5"/>
  <c r="AA15" i="5" s="1"/>
  <c r="U16" i="5"/>
  <c r="V16" i="5"/>
  <c r="AA16" i="5" s="1"/>
  <c r="U17" i="5"/>
  <c r="V17" i="5"/>
  <c r="AA17" i="5" s="1"/>
  <c r="U18" i="5"/>
  <c r="V18" i="5"/>
  <c r="AA18" i="5" s="1"/>
  <c r="U19" i="5"/>
  <c r="V19" i="5"/>
  <c r="AA19" i="5" s="1"/>
  <c r="U20" i="5"/>
  <c r="V20" i="5"/>
  <c r="AA20" i="5" s="1"/>
  <c r="U21" i="5"/>
  <c r="V21" i="5"/>
  <c r="AA21" i="5" s="1"/>
  <c r="U22" i="5"/>
  <c r="V22" i="5"/>
  <c r="AA22" i="5" s="1"/>
  <c r="U23" i="5"/>
  <c r="V23" i="5"/>
  <c r="AA23" i="5" s="1"/>
  <c r="U24" i="5"/>
  <c r="V24" i="5"/>
  <c r="AA24" i="5" s="1"/>
  <c r="U25" i="5"/>
  <c r="V25" i="5"/>
  <c r="AA25" i="5" s="1"/>
  <c r="U26" i="5"/>
  <c r="V26" i="5"/>
  <c r="AA26" i="5" s="1"/>
  <c r="U27" i="5"/>
  <c r="V27" i="5"/>
  <c r="AA27" i="5" s="1"/>
  <c r="U28" i="5"/>
  <c r="V28" i="5"/>
  <c r="AA28" i="5" s="1"/>
  <c r="AK39" i="5"/>
  <c r="AP39" i="5" s="1"/>
  <c r="AA39" i="5"/>
  <c r="AK40" i="5"/>
  <c r="AP40" i="5" s="1"/>
  <c r="AA40" i="5"/>
  <c r="AK41" i="5"/>
  <c r="AP41" i="5" s="1"/>
  <c r="AA41" i="5"/>
  <c r="U42" i="5"/>
  <c r="V42" i="5"/>
  <c r="AA42" i="5" s="1"/>
  <c r="AK43" i="5"/>
  <c r="AP43" i="5" s="1"/>
  <c r="AA43" i="5"/>
  <c r="AK44" i="5"/>
  <c r="AP44" i="5" s="1"/>
  <c r="AA44" i="5"/>
  <c r="AK45" i="5"/>
  <c r="AP45" i="5" s="1"/>
  <c r="AA45" i="5"/>
  <c r="AK46" i="5"/>
  <c r="AP46" i="5" s="1"/>
  <c r="AA46" i="5"/>
  <c r="AK47" i="5"/>
  <c r="AP47" i="5" s="1"/>
  <c r="AA47" i="5"/>
  <c r="AK48" i="5"/>
  <c r="AP48" i="5" s="1"/>
  <c r="AA48" i="5"/>
  <c r="AK49" i="5"/>
  <c r="AP49" i="5" s="1"/>
  <c r="AA49" i="5"/>
  <c r="AK50" i="5"/>
  <c r="AP50" i="5" s="1"/>
  <c r="AA50" i="5"/>
  <c r="AK51" i="5"/>
  <c r="AP51" i="5" s="1"/>
  <c r="AA51" i="5"/>
  <c r="AK52" i="5"/>
  <c r="AP52" i="5" s="1"/>
  <c r="AA52" i="5"/>
  <c r="AK53" i="5"/>
  <c r="AP53" i="5" s="1"/>
  <c r="AA53" i="5"/>
  <c r="AK54" i="5"/>
  <c r="AP54" i="5" s="1"/>
  <c r="AA54" i="5"/>
  <c r="AK55" i="5"/>
  <c r="AP55" i="5" s="1"/>
  <c r="AA55" i="5"/>
  <c r="AK56" i="5"/>
  <c r="AP56" i="5" s="1"/>
  <c r="AA56" i="5"/>
  <c r="U57" i="5"/>
  <c r="V57" i="5"/>
  <c r="AA57" i="5" s="1"/>
  <c r="U58" i="5"/>
  <c r="V58" i="5"/>
  <c r="AA58" i="5" s="1"/>
  <c r="U59" i="5"/>
  <c r="V59" i="5"/>
  <c r="AA59" i="5" s="1"/>
  <c r="U60" i="5"/>
  <c r="V60" i="5"/>
  <c r="AA60" i="5" s="1"/>
  <c r="U61" i="5"/>
  <c r="V61" i="5"/>
  <c r="AA61" i="5" s="1"/>
  <c r="U62" i="5"/>
  <c r="V62" i="5"/>
  <c r="AA62" i="5" s="1"/>
  <c r="U63" i="5"/>
  <c r="V63" i="5"/>
  <c r="AA63" i="5" s="1"/>
  <c r="U64" i="5"/>
  <c r="V64" i="5"/>
  <c r="AA64" i="5" s="1"/>
  <c r="U65" i="5"/>
  <c r="V65" i="5"/>
  <c r="AA65" i="5" s="1"/>
  <c r="AK66" i="5"/>
  <c r="AP66" i="5" s="1"/>
  <c r="AA66" i="5"/>
  <c r="AK67" i="5"/>
  <c r="AP67" i="5" s="1"/>
  <c r="AA67" i="5"/>
  <c r="AK68" i="5"/>
  <c r="AP68" i="5" s="1"/>
  <c r="AA68" i="5"/>
  <c r="U69" i="5"/>
  <c r="V69" i="5"/>
  <c r="AA69" i="5" s="1"/>
  <c r="U70" i="5"/>
  <c r="V70" i="5"/>
  <c r="AA70" i="5" s="1"/>
  <c r="AK73" i="5"/>
  <c r="AP73" i="5" s="1"/>
  <c r="AA73" i="5"/>
  <c r="U74" i="5"/>
  <c r="V74" i="5"/>
  <c r="AA74" i="5" s="1"/>
  <c r="U75" i="5"/>
  <c r="V75" i="5"/>
  <c r="AA75" i="5" s="1"/>
  <c r="U76" i="5"/>
  <c r="V76" i="5"/>
  <c r="AA76" i="5" s="1"/>
  <c r="U77" i="5"/>
  <c r="V77" i="5"/>
  <c r="AA77" i="5" s="1"/>
  <c r="U78" i="5"/>
  <c r="V78" i="5"/>
  <c r="AA78" i="5" s="1"/>
  <c r="U79" i="5"/>
  <c r="V79" i="5"/>
  <c r="AA79" i="5" s="1"/>
  <c r="U83" i="5"/>
  <c r="V83" i="5"/>
  <c r="AA83" i="5" s="1"/>
  <c r="U84" i="5"/>
  <c r="V84" i="5"/>
  <c r="AA84" i="5" s="1"/>
  <c r="U85" i="5"/>
  <c r="V85" i="5"/>
  <c r="AA85" i="5" s="1"/>
  <c r="U86" i="5"/>
  <c r="V86" i="5"/>
  <c r="AA86" i="5" s="1"/>
  <c r="U87" i="5"/>
  <c r="V87" i="5"/>
  <c r="AA87" i="5" s="1"/>
  <c r="U88" i="5"/>
  <c r="V88" i="5"/>
  <c r="AA88" i="5" s="1"/>
  <c r="U89" i="5"/>
  <c r="V89" i="5"/>
  <c r="AA89" i="5" s="1"/>
  <c r="U90" i="5"/>
  <c r="V90" i="5"/>
  <c r="AA90" i="5" s="1"/>
  <c r="U91" i="5"/>
  <c r="V91" i="5"/>
  <c r="AA91" i="5" s="1"/>
  <c r="U92" i="5"/>
  <c r="V92" i="5"/>
  <c r="AA92" i="5" s="1"/>
  <c r="U93" i="5"/>
  <c r="V93" i="5"/>
  <c r="AA93" i="5" s="1"/>
  <c r="U94" i="5"/>
  <c r="V94" i="5"/>
  <c r="AA94" i="5" s="1"/>
  <c r="U95" i="5"/>
  <c r="V95" i="5"/>
  <c r="AA95" i="5" s="1"/>
  <c r="U96" i="5"/>
  <c r="V96" i="5"/>
  <c r="AA96" i="5" s="1"/>
  <c r="U97" i="5"/>
  <c r="V97" i="5"/>
  <c r="AA97" i="5" s="1"/>
  <c r="U98" i="5"/>
  <c r="V98" i="5"/>
  <c r="AA98" i="5" s="1"/>
  <c r="U99" i="5"/>
  <c r="V99" i="5"/>
  <c r="AA99" i="5" s="1"/>
  <c r="AK100" i="5"/>
  <c r="AP100" i="5" s="1"/>
  <c r="AA100" i="5"/>
  <c r="U101" i="5"/>
  <c r="V101" i="5"/>
  <c r="AA101" i="5" s="1"/>
  <c r="U102" i="5"/>
  <c r="V102" i="5"/>
  <c r="AA102" i="5" s="1"/>
  <c r="U103" i="5"/>
  <c r="V103" i="5"/>
  <c r="AA103" i="5" s="1"/>
  <c r="U104" i="5"/>
  <c r="V104" i="5"/>
  <c r="AA104" i="5" s="1"/>
  <c r="U105" i="5"/>
  <c r="V105" i="5"/>
  <c r="AA105" i="5" s="1"/>
  <c r="U106" i="5"/>
  <c r="V106" i="5"/>
  <c r="AA106" i="5" s="1"/>
  <c r="U107" i="5"/>
  <c r="V107" i="5"/>
  <c r="AA107" i="5" s="1"/>
  <c r="U108" i="5"/>
  <c r="V108" i="5"/>
  <c r="AA108" i="5" s="1"/>
  <c r="U109" i="5"/>
  <c r="V109" i="5"/>
  <c r="AA109" i="5" s="1"/>
  <c r="U110" i="5"/>
  <c r="V110" i="5"/>
  <c r="AA110" i="5" s="1"/>
  <c r="U111" i="5"/>
  <c r="V111" i="5"/>
  <c r="AA111" i="5" s="1"/>
  <c r="U112" i="5"/>
  <c r="V112" i="5"/>
  <c r="AA112" i="5" s="1"/>
  <c r="U113" i="5"/>
  <c r="V113" i="5"/>
  <c r="AA113" i="5" s="1"/>
  <c r="U114" i="5"/>
  <c r="V114" i="5"/>
  <c r="AA114" i="5" s="1"/>
  <c r="U115" i="5"/>
  <c r="V115" i="5"/>
  <c r="AA115" i="5" s="1"/>
  <c r="U116" i="5"/>
  <c r="V116" i="5"/>
  <c r="AA116" i="5" s="1"/>
  <c r="U117" i="5"/>
  <c r="V117" i="5"/>
  <c r="AA117" i="5" s="1"/>
  <c r="U118" i="5"/>
  <c r="V118" i="5"/>
  <c r="AA118" i="5" s="1"/>
  <c r="AK119" i="5"/>
  <c r="AP119" i="5" s="1"/>
  <c r="AA119" i="5"/>
  <c r="V120" i="5"/>
  <c r="AA120" i="5" s="1"/>
  <c r="U121" i="5"/>
  <c r="V121" i="5"/>
  <c r="AA121" i="5" s="1"/>
  <c r="U122" i="5"/>
  <c r="V122" i="5"/>
  <c r="AA122" i="5" s="1"/>
  <c r="U123" i="5"/>
  <c r="V123" i="5"/>
  <c r="AA123" i="5" s="1"/>
  <c r="AK124" i="5"/>
  <c r="AP124" i="5" s="1"/>
  <c r="AA124" i="5"/>
  <c r="U146" i="5"/>
  <c r="V146" i="5"/>
  <c r="AA146" i="5" s="1"/>
  <c r="U147" i="5"/>
  <c r="V147" i="5"/>
  <c r="AA147" i="5" s="1"/>
  <c r="U148" i="5"/>
  <c r="V148" i="5"/>
  <c r="AA148" i="5" s="1"/>
  <c r="U149" i="5"/>
  <c r="V149" i="5"/>
  <c r="AA149" i="5" s="1"/>
  <c r="U150" i="5"/>
  <c r="V150" i="5"/>
  <c r="AA150" i="5" s="1"/>
  <c r="U151" i="5"/>
  <c r="V151" i="5"/>
  <c r="AA151" i="5" s="1"/>
  <c r="U152" i="5"/>
  <c r="V152" i="5"/>
  <c r="AA152" i="5" s="1"/>
  <c r="U153" i="5"/>
  <c r="V153" i="5"/>
  <c r="AA153" i="5" s="1"/>
  <c r="U154" i="5"/>
  <c r="V154" i="5"/>
  <c r="AA154" i="5" s="1"/>
  <c r="AK155" i="5"/>
  <c r="AP155" i="5" s="1"/>
  <c r="AA155" i="5"/>
  <c r="AK156" i="5"/>
  <c r="AP156" i="5" s="1"/>
  <c r="AA156" i="5"/>
  <c r="AK157" i="5"/>
  <c r="AP157" i="5" s="1"/>
  <c r="AA157" i="5"/>
  <c r="AK158" i="5"/>
  <c r="AP158" i="5" s="1"/>
  <c r="AA158" i="5"/>
  <c r="U159" i="5"/>
  <c r="V159" i="5"/>
  <c r="AA159" i="5" s="1"/>
  <c r="U160" i="5"/>
  <c r="V160" i="5"/>
  <c r="AA160" i="5" s="1"/>
  <c r="U161" i="5"/>
  <c r="V161" i="5"/>
  <c r="AA161" i="5" s="1"/>
  <c r="U162" i="5"/>
  <c r="V162" i="5"/>
  <c r="AA162" i="5" s="1"/>
  <c r="U163" i="5"/>
  <c r="V163" i="5"/>
  <c r="AA163" i="5" s="1"/>
  <c r="U164" i="5"/>
  <c r="V164" i="5"/>
  <c r="AA164" i="5" s="1"/>
  <c r="AK165" i="5"/>
  <c r="AP165" i="5" s="1"/>
  <c r="AA165" i="5"/>
  <c r="AK166" i="5"/>
  <c r="AP166" i="5" s="1"/>
  <c r="AA166" i="5"/>
  <c r="U167" i="5"/>
  <c r="V167" i="5"/>
  <c r="AA167" i="5" s="1"/>
  <c r="U168" i="5"/>
  <c r="V168" i="5"/>
  <c r="AA168" i="5" s="1"/>
  <c r="U169" i="5"/>
  <c r="V169" i="5"/>
  <c r="AA169" i="5" s="1"/>
  <c r="U170" i="5"/>
  <c r="V170" i="5"/>
  <c r="AA170" i="5" s="1"/>
  <c r="U171" i="5"/>
  <c r="V171" i="5"/>
  <c r="AA171" i="5" s="1"/>
  <c r="U174" i="5"/>
  <c r="V174" i="5"/>
  <c r="AA174" i="5" s="1"/>
  <c r="AK175" i="5"/>
  <c r="AP175" i="5" s="1"/>
  <c r="AA175" i="5"/>
  <c r="U176" i="5"/>
  <c r="V176" i="5"/>
  <c r="AA176" i="5" s="1"/>
  <c r="AK177" i="5"/>
  <c r="AP177" i="5" s="1"/>
  <c r="AA177" i="5"/>
  <c r="AK178" i="5"/>
  <c r="AP178" i="5" s="1"/>
  <c r="AA178" i="5"/>
  <c r="AK179" i="5"/>
  <c r="AP179" i="5" s="1"/>
  <c r="AA179" i="5"/>
  <c r="U180" i="5"/>
  <c r="V180" i="5"/>
  <c r="AA180" i="5" s="1"/>
  <c r="U181" i="5"/>
  <c r="V181" i="5"/>
  <c r="AA181" i="5" s="1"/>
  <c r="U182" i="5"/>
  <c r="V182" i="5"/>
  <c r="AA182" i="5" s="1"/>
  <c r="U183" i="5"/>
  <c r="V183" i="5"/>
  <c r="AA183" i="5" s="1"/>
  <c r="AK184" i="5"/>
  <c r="AP184" i="5" s="1"/>
  <c r="AA184" i="5"/>
  <c r="U185" i="5"/>
  <c r="V185" i="5"/>
  <c r="AA185" i="5" s="1"/>
  <c r="U186" i="5"/>
  <c r="V186" i="5"/>
  <c r="AA186" i="5" s="1"/>
  <c r="U187" i="5"/>
  <c r="V187" i="5"/>
  <c r="AA187" i="5" s="1"/>
  <c r="U188" i="5"/>
  <c r="V188" i="5"/>
  <c r="AA188" i="5" s="1"/>
  <c r="U189" i="5"/>
  <c r="V189" i="5"/>
  <c r="AA189" i="5" s="1"/>
  <c r="U190" i="5"/>
  <c r="V190" i="5"/>
  <c r="AA190" i="5" s="1"/>
  <c r="U191" i="5"/>
  <c r="V191" i="5"/>
  <c r="AA191" i="5" s="1"/>
  <c r="U192" i="5"/>
  <c r="V192" i="5"/>
  <c r="AA192" i="5" s="1"/>
  <c r="U193" i="5"/>
  <c r="V193" i="5"/>
  <c r="AA193" i="5" s="1"/>
  <c r="U194" i="5"/>
  <c r="V194" i="5"/>
  <c r="AA194" i="5" s="1"/>
  <c r="AK195" i="5"/>
  <c r="AP195" i="5" s="1"/>
  <c r="AA195" i="5"/>
  <c r="U196" i="5"/>
  <c r="V196" i="5"/>
  <c r="AA196" i="5" s="1"/>
  <c r="AK197" i="5"/>
  <c r="AP197" i="5" s="1"/>
  <c r="AA197" i="5"/>
  <c r="U198" i="5"/>
  <c r="V198" i="5"/>
  <c r="AA198" i="5" s="1"/>
  <c r="U199" i="5"/>
  <c r="V199" i="5"/>
  <c r="AA199" i="5" s="1"/>
  <c r="U200" i="5"/>
  <c r="V200" i="5"/>
  <c r="AA200" i="5" s="1"/>
  <c r="AK201" i="5"/>
  <c r="AP201" i="5" s="1"/>
  <c r="AA201" i="5"/>
  <c r="U202" i="5"/>
  <c r="V202" i="5"/>
  <c r="AA202" i="5" s="1"/>
  <c r="U203" i="5"/>
  <c r="V203" i="5"/>
  <c r="AA203" i="5" s="1"/>
  <c r="U207" i="5"/>
  <c r="V207" i="5"/>
  <c r="AA207" i="5" s="1"/>
  <c r="AK208" i="5"/>
  <c r="AP208" i="5" s="1"/>
  <c r="AA208" i="5"/>
  <c r="AK209" i="5"/>
  <c r="AP209" i="5" s="1"/>
  <c r="AA209" i="5"/>
  <c r="AK210" i="5"/>
  <c r="AP210" i="5" s="1"/>
  <c r="AA210" i="5"/>
  <c r="U211" i="5"/>
  <c r="V211" i="5"/>
  <c r="AA211" i="5" s="1"/>
  <c r="U212" i="5"/>
  <c r="V212" i="5"/>
  <c r="AA212" i="5" s="1"/>
  <c r="U213" i="5"/>
  <c r="V213" i="5"/>
  <c r="AA213" i="5" s="1"/>
  <c r="U214" i="5"/>
  <c r="V214" i="5"/>
  <c r="AA214" i="5" s="1"/>
  <c r="U215" i="5"/>
  <c r="V215" i="5"/>
  <c r="AA215" i="5" s="1"/>
  <c r="U217" i="5"/>
  <c r="V217" i="5"/>
  <c r="AA217" i="5" s="1"/>
  <c r="U218" i="5"/>
  <c r="V218" i="5"/>
  <c r="AA218" i="5" s="1"/>
  <c r="AK219" i="5"/>
  <c r="AP219" i="5" s="1"/>
  <c r="AA219" i="5"/>
  <c r="AK220" i="5"/>
  <c r="AP220" i="5" s="1"/>
  <c r="AA220" i="5"/>
  <c r="AK221" i="5"/>
  <c r="AP221" i="5" s="1"/>
  <c r="AA221" i="5"/>
  <c r="AK222" i="5"/>
  <c r="AP222" i="5" s="1"/>
  <c r="AA222" i="5"/>
  <c r="U223" i="5"/>
  <c r="V223" i="5"/>
  <c r="AA223" i="5" s="1"/>
  <c r="U224" i="5"/>
  <c r="V224" i="5"/>
  <c r="AA224" i="5" s="1"/>
  <c r="U225" i="5"/>
  <c r="V225" i="5"/>
  <c r="AA225" i="5" s="1"/>
  <c r="U226" i="5"/>
  <c r="V226" i="5"/>
  <c r="AA226" i="5" s="1"/>
  <c r="U227" i="5"/>
  <c r="V227" i="5"/>
  <c r="AA227" i="5" s="1"/>
  <c r="U228" i="5"/>
  <c r="V228" i="5"/>
  <c r="AA228" i="5" s="1"/>
  <c r="U229" i="5"/>
  <c r="V229" i="5"/>
  <c r="AA229" i="5" s="1"/>
  <c r="AK230" i="5"/>
  <c r="AP230" i="5" s="1"/>
  <c r="AA230" i="5"/>
  <c r="U231" i="5"/>
  <c r="V231" i="5"/>
  <c r="AA231" i="5" s="1"/>
  <c r="U232" i="5"/>
  <c r="V232" i="5"/>
  <c r="AA232" i="5" s="1"/>
  <c r="U233" i="5"/>
  <c r="V233" i="5"/>
  <c r="AA233" i="5" s="1"/>
  <c r="U234" i="5"/>
  <c r="V234" i="5"/>
  <c r="AA234" i="5" s="1"/>
  <c r="U235" i="5"/>
  <c r="V235" i="5"/>
  <c r="AA235" i="5" s="1"/>
  <c r="U236" i="5"/>
  <c r="V236" i="5"/>
  <c r="AA236" i="5" s="1"/>
  <c r="U237" i="5"/>
  <c r="V237" i="5"/>
  <c r="AA237" i="5" s="1"/>
  <c r="U238" i="5"/>
  <c r="V238" i="5"/>
  <c r="AA238" i="5" s="1"/>
  <c r="U239" i="5"/>
  <c r="V239" i="5"/>
  <c r="AA239" i="5" s="1"/>
  <c r="U240" i="5"/>
  <c r="V240" i="5"/>
  <c r="AA240" i="5" s="1"/>
  <c r="U241" i="5"/>
  <c r="V241" i="5"/>
  <c r="AA241" i="5" s="1"/>
  <c r="AK242" i="5"/>
  <c r="AP242" i="5" s="1"/>
  <c r="AA242" i="5"/>
  <c r="U243" i="5"/>
  <c r="V243" i="5"/>
  <c r="AA243" i="5" s="1"/>
  <c r="U244" i="5"/>
  <c r="V244" i="5"/>
  <c r="AA244" i="5" s="1"/>
  <c r="U245" i="5"/>
  <c r="V245" i="5"/>
  <c r="AA245" i="5" s="1"/>
  <c r="AK246" i="5"/>
  <c r="AP246" i="5" s="1"/>
  <c r="AA246" i="5"/>
  <c r="U253" i="5"/>
  <c r="V253" i="5"/>
  <c r="AA253" i="5" s="1"/>
  <c r="U254" i="5"/>
  <c r="V254" i="5"/>
  <c r="AA254" i="5" s="1"/>
  <c r="AK255" i="5"/>
  <c r="AP255" i="5" s="1"/>
  <c r="AA255" i="5"/>
  <c r="AK256" i="5"/>
  <c r="AP256" i="5" s="1"/>
  <c r="AA256" i="5"/>
  <c r="AK257" i="5"/>
  <c r="AP257" i="5" s="1"/>
  <c r="AA257" i="5"/>
  <c r="AK258" i="5"/>
  <c r="AP258" i="5" s="1"/>
  <c r="AA258" i="5"/>
  <c r="AK259" i="5"/>
  <c r="AP259" i="5" s="1"/>
  <c r="AA259" i="5"/>
  <c r="AK260" i="5"/>
  <c r="AP260" i="5" s="1"/>
  <c r="AA260" i="5"/>
  <c r="U261" i="5"/>
  <c r="V261" i="5"/>
  <c r="AA261" i="5" s="1"/>
  <c r="AK262" i="5"/>
  <c r="AP262" i="5" s="1"/>
  <c r="AA262" i="5"/>
  <c r="U263" i="5"/>
  <c r="V263" i="5"/>
  <c r="AA263" i="5" s="1"/>
  <c r="U264" i="5"/>
  <c r="V264" i="5"/>
  <c r="AA264" i="5" s="1"/>
  <c r="U265" i="5"/>
  <c r="V265" i="5"/>
  <c r="AA265" i="5" s="1"/>
  <c r="U266" i="5"/>
  <c r="V266" i="5"/>
  <c r="AA266" i="5" s="1"/>
  <c r="U267" i="5"/>
  <c r="V267" i="5"/>
  <c r="AA267" i="5" s="1"/>
  <c r="U268" i="5"/>
  <c r="V268" i="5"/>
  <c r="AA268" i="5" s="1"/>
  <c r="U269" i="5"/>
  <c r="V269" i="5"/>
  <c r="AA269" i="5" s="1"/>
  <c r="U270" i="5"/>
  <c r="V270" i="5"/>
  <c r="AA270" i="5" s="1"/>
  <c r="U273" i="5"/>
  <c r="V273" i="5"/>
  <c r="AA273" i="5" s="1"/>
  <c r="U274" i="5"/>
  <c r="V274" i="5"/>
  <c r="AA274" i="5" s="1"/>
  <c r="U275" i="5"/>
  <c r="V275" i="5"/>
  <c r="AA275" i="5" s="1"/>
  <c r="U276" i="5"/>
  <c r="V276" i="5"/>
  <c r="AA276" i="5" s="1"/>
  <c r="U277" i="5"/>
  <c r="V277" i="5"/>
  <c r="AA277" i="5" s="1"/>
  <c r="U278" i="5"/>
  <c r="V278" i="5"/>
  <c r="AA278" i="5" s="1"/>
  <c r="U279" i="5"/>
  <c r="V279" i="5"/>
  <c r="AA279" i="5" s="1"/>
  <c r="U280" i="5"/>
  <c r="V280" i="5"/>
  <c r="AA280" i="5" s="1"/>
  <c r="U281" i="5"/>
  <c r="V281" i="5"/>
  <c r="AA281" i="5" s="1"/>
  <c r="U282" i="5"/>
  <c r="V282" i="5"/>
  <c r="AA282" i="5" s="1"/>
  <c r="U283" i="5"/>
  <c r="V283" i="5"/>
  <c r="AA283" i="5" s="1"/>
  <c r="U284" i="5"/>
  <c r="V284" i="5"/>
  <c r="AA284" i="5" s="1"/>
  <c r="U285" i="5"/>
  <c r="V285" i="5"/>
  <c r="AA285" i="5" s="1"/>
  <c r="U286" i="5"/>
  <c r="V286" i="5"/>
  <c r="AA286" i="5" s="1"/>
  <c r="U287" i="5"/>
  <c r="V287" i="5"/>
  <c r="AA287" i="5" s="1"/>
  <c r="U288" i="5"/>
  <c r="V288" i="5"/>
  <c r="AA288" i="5" s="1"/>
  <c r="U289" i="5"/>
  <c r="V289" i="5"/>
  <c r="AA289" i="5" s="1"/>
  <c r="AK290" i="5"/>
  <c r="AP290" i="5" s="1"/>
  <c r="AA290" i="5"/>
  <c r="AK291" i="5"/>
  <c r="AP291" i="5" s="1"/>
  <c r="AA291" i="5"/>
  <c r="AK292" i="5"/>
  <c r="AP292" i="5" s="1"/>
  <c r="AA292" i="5"/>
  <c r="AK293" i="5"/>
  <c r="AP293" i="5" s="1"/>
  <c r="AA293" i="5"/>
  <c r="AK294" i="5"/>
  <c r="AP294" i="5" s="1"/>
  <c r="AA294" i="5"/>
  <c r="AK295" i="5"/>
  <c r="AP295" i="5" s="1"/>
  <c r="AA295" i="5"/>
  <c r="AK296" i="5"/>
  <c r="AP296" i="5" s="1"/>
  <c r="AA296" i="5"/>
  <c r="AK297" i="5"/>
  <c r="AP297" i="5" s="1"/>
  <c r="AA297" i="5"/>
  <c r="AK298" i="5"/>
  <c r="AP298" i="5" s="1"/>
  <c r="AA298" i="5"/>
  <c r="AK299" i="5"/>
  <c r="AP299" i="5" s="1"/>
  <c r="AA299" i="5"/>
  <c r="AK300" i="5"/>
  <c r="AP300" i="5" s="1"/>
  <c r="AA300" i="5"/>
  <c r="U302" i="5"/>
  <c r="V302" i="5"/>
  <c r="AA302" i="5" s="1"/>
  <c r="U303" i="5"/>
  <c r="V303" i="5"/>
  <c r="AA303" i="5" s="1"/>
  <c r="U304" i="5"/>
  <c r="V304" i="5"/>
  <c r="AA304" i="5" s="1"/>
  <c r="U305" i="5"/>
  <c r="V305" i="5"/>
  <c r="AA305" i="5" s="1"/>
  <c r="U306" i="5"/>
  <c r="V306" i="5"/>
  <c r="AA306" i="5" s="1"/>
  <c r="U307" i="5"/>
  <c r="V307" i="5"/>
  <c r="AA307" i="5" s="1"/>
  <c r="U308" i="5"/>
  <c r="V308" i="5"/>
  <c r="AA308" i="5" s="1"/>
  <c r="U309" i="5"/>
  <c r="V309" i="5"/>
  <c r="AA309" i="5" s="1"/>
  <c r="U310" i="5"/>
  <c r="V310" i="5"/>
  <c r="AA310" i="5" s="1"/>
  <c r="U311" i="5"/>
  <c r="V311" i="5"/>
  <c r="AA311" i="5" s="1"/>
  <c r="U312" i="5"/>
  <c r="V312" i="5"/>
  <c r="AA312" i="5" s="1"/>
  <c r="U313" i="5"/>
  <c r="V313" i="5"/>
  <c r="AA313" i="5" s="1"/>
  <c r="U317" i="5"/>
  <c r="V317" i="5"/>
  <c r="AA317" i="5" s="1"/>
  <c r="U318" i="5"/>
  <c r="V318" i="5"/>
  <c r="AA318" i="5" s="1"/>
  <c r="U319" i="5"/>
  <c r="V319" i="5"/>
  <c r="AA319" i="5" s="1"/>
  <c r="U320" i="5"/>
  <c r="V320" i="5"/>
  <c r="AA320" i="5" s="1"/>
  <c r="U321" i="5"/>
  <c r="V321" i="5"/>
  <c r="AA321" i="5" s="1"/>
  <c r="U322" i="5"/>
  <c r="V322" i="5"/>
  <c r="AA322" i="5" s="1"/>
  <c r="AK323" i="5"/>
  <c r="AP323" i="5" s="1"/>
  <c r="AA323" i="5"/>
  <c r="U328" i="5"/>
  <c r="V328" i="5"/>
  <c r="AA328" i="5" s="1"/>
  <c r="U329" i="5"/>
  <c r="V329" i="5"/>
  <c r="AA329" i="5" s="1"/>
  <c r="U330" i="5"/>
  <c r="V330" i="5"/>
  <c r="AA330" i="5" s="1"/>
  <c r="U331" i="5"/>
  <c r="V331" i="5"/>
  <c r="AA331" i="5" s="1"/>
  <c r="U332" i="5"/>
  <c r="V332" i="5"/>
  <c r="AA332" i="5" s="1"/>
  <c r="U333" i="5"/>
  <c r="V333" i="5"/>
  <c r="AA333" i="5" s="1"/>
  <c r="U334" i="5"/>
  <c r="V334" i="5"/>
  <c r="AA334" i="5" s="1"/>
  <c r="AK335" i="5"/>
  <c r="AP335" i="5" s="1"/>
  <c r="AA335" i="5"/>
  <c r="AK336" i="5"/>
  <c r="AP336" i="5" s="1"/>
  <c r="AA336" i="5"/>
  <c r="U337" i="5"/>
  <c r="V337" i="5"/>
  <c r="AA337" i="5" s="1"/>
  <c r="AK338" i="5"/>
  <c r="AP338" i="5" s="1"/>
  <c r="AA338" i="5"/>
  <c r="U339" i="5"/>
  <c r="V339" i="5"/>
  <c r="AA339" i="5" s="1"/>
  <c r="U340" i="5"/>
  <c r="V340" i="5"/>
  <c r="AA340" i="5" s="1"/>
  <c r="AK341" i="5"/>
  <c r="AP341" i="5" s="1"/>
  <c r="AA341" i="5"/>
  <c r="AK342" i="5"/>
  <c r="AP342" i="5" s="1"/>
  <c r="AA342" i="5"/>
  <c r="AK343" i="5"/>
  <c r="AP343" i="5" s="1"/>
  <c r="AA343" i="5"/>
  <c r="AK344" i="5"/>
  <c r="AP344" i="5" s="1"/>
  <c r="AA344" i="5"/>
  <c r="U345" i="5"/>
  <c r="V345" i="5"/>
  <c r="AA345" i="5" s="1"/>
  <c r="U346" i="5"/>
  <c r="V346" i="5"/>
  <c r="AA346" i="5" s="1"/>
  <c r="U347" i="5"/>
  <c r="V347" i="5"/>
  <c r="AA347" i="5" s="1"/>
  <c r="U348" i="5"/>
  <c r="V348" i="5"/>
  <c r="AA348" i="5" s="1"/>
  <c r="U349" i="5"/>
  <c r="V349" i="5"/>
  <c r="AA349" i="5" s="1"/>
  <c r="U350" i="5"/>
  <c r="V350" i="5"/>
  <c r="AA350" i="5" s="1"/>
  <c r="AK351" i="5"/>
  <c r="AP351" i="5" s="1"/>
  <c r="AA351" i="5"/>
  <c r="U352" i="5"/>
  <c r="V352" i="5"/>
  <c r="AA352" i="5" s="1"/>
  <c r="U353" i="5"/>
  <c r="V353" i="5"/>
  <c r="AA353" i="5" s="1"/>
  <c r="U354" i="5"/>
  <c r="V354" i="5"/>
  <c r="AA354" i="5" s="1"/>
  <c r="AK358" i="5"/>
  <c r="AP358" i="5" s="1"/>
  <c r="AA358" i="5"/>
  <c r="AK368" i="5"/>
  <c r="AP368" i="5" s="1"/>
  <c r="AA368" i="5"/>
  <c r="AK374" i="5"/>
  <c r="AP374" i="5" s="1"/>
  <c r="AA374" i="5"/>
  <c r="AK375" i="5"/>
  <c r="AP375" i="5" s="1"/>
  <c r="AA375" i="5"/>
  <c r="AK376" i="5"/>
  <c r="AP376" i="5" s="1"/>
  <c r="AA376" i="5"/>
  <c r="AK377" i="5"/>
  <c r="AP377" i="5" s="1"/>
  <c r="AA377" i="5"/>
  <c r="AK378" i="5"/>
  <c r="AP378" i="5" s="1"/>
  <c r="AA378" i="5"/>
  <c r="AK379" i="5"/>
  <c r="AP379" i="5" s="1"/>
  <c r="AA379" i="5"/>
  <c r="AK380" i="5"/>
  <c r="AP380" i="5" s="1"/>
  <c r="AA380" i="5"/>
  <c r="AK381" i="5"/>
  <c r="AP381" i="5" s="1"/>
  <c r="AA381" i="5"/>
  <c r="AK382" i="5"/>
  <c r="AP382" i="5" s="1"/>
  <c r="AA382" i="5"/>
  <c r="AK383" i="5"/>
  <c r="AP383" i="5" s="1"/>
  <c r="AA383" i="5"/>
  <c r="AK384" i="5"/>
  <c r="AP384" i="5" s="1"/>
  <c r="AA384" i="5"/>
  <c r="AK385" i="5"/>
  <c r="AP385" i="5" s="1"/>
  <c r="AA385" i="5"/>
  <c r="AK386" i="5"/>
  <c r="AP386" i="5" s="1"/>
  <c r="AA386" i="5"/>
  <c r="AK387" i="5"/>
  <c r="AP387" i="5" s="1"/>
  <c r="AA387" i="5"/>
  <c r="AK388" i="5"/>
  <c r="AP388" i="5" s="1"/>
  <c r="AA388" i="5"/>
  <c r="AK389" i="5"/>
  <c r="AP389" i="5" s="1"/>
  <c r="AA389" i="5"/>
  <c r="AK390" i="5"/>
  <c r="AP390" i="5" s="1"/>
  <c r="AA390" i="5"/>
  <c r="AK391" i="5"/>
  <c r="AP391" i="5" s="1"/>
  <c r="AA391" i="5"/>
  <c r="AK392" i="5"/>
  <c r="AP392" i="5" s="1"/>
  <c r="AA392" i="5"/>
  <c r="AK393" i="5"/>
  <c r="AP393" i="5" s="1"/>
  <c r="AA393" i="5"/>
  <c r="AK394" i="5"/>
  <c r="AP394" i="5" s="1"/>
  <c r="AA394" i="5"/>
  <c r="AK395" i="5"/>
  <c r="AP395" i="5" s="1"/>
  <c r="AA395" i="5"/>
  <c r="AK396" i="5"/>
  <c r="AP396" i="5" s="1"/>
  <c r="AA396" i="5"/>
  <c r="AK397" i="5"/>
  <c r="AP397" i="5" s="1"/>
  <c r="AA397" i="5"/>
  <c r="AK398" i="5"/>
  <c r="AP398" i="5" s="1"/>
  <c r="AA398" i="5"/>
  <c r="AK399" i="5"/>
  <c r="AP399" i="5" s="1"/>
  <c r="AA399" i="5"/>
  <c r="AK400" i="5"/>
  <c r="AP400" i="5" s="1"/>
  <c r="AA400" i="5"/>
  <c r="AK401" i="5"/>
  <c r="AP401" i="5" s="1"/>
  <c r="AA401" i="5"/>
  <c r="AK402" i="5"/>
  <c r="AP402" i="5" s="1"/>
  <c r="AA402" i="5"/>
  <c r="AK403" i="5"/>
  <c r="AP403" i="5" s="1"/>
  <c r="AA403" i="5"/>
  <c r="AK404" i="5"/>
  <c r="AP404" i="5" s="1"/>
  <c r="AA404" i="5"/>
  <c r="AK405" i="5"/>
  <c r="AP405" i="5" s="1"/>
  <c r="AA405" i="5"/>
  <c r="AK406" i="5"/>
  <c r="AP406" i="5" s="1"/>
  <c r="AA406" i="5"/>
  <c r="AK407" i="5"/>
  <c r="AP407" i="5" s="1"/>
  <c r="AA407" i="5"/>
  <c r="AK408" i="5"/>
  <c r="AP408" i="5" s="1"/>
  <c r="AA408" i="5"/>
  <c r="AK409" i="5"/>
  <c r="AP409" i="5" s="1"/>
  <c r="AA409" i="5"/>
  <c r="AK410" i="5"/>
  <c r="AP410" i="5" s="1"/>
  <c r="AA410" i="5"/>
  <c r="AK411" i="5"/>
  <c r="AP411" i="5" s="1"/>
  <c r="AA411" i="5"/>
  <c r="AK412" i="5"/>
  <c r="AP412" i="5" s="1"/>
  <c r="AA412" i="5"/>
  <c r="AK413" i="5"/>
  <c r="AP413" i="5" s="1"/>
  <c r="AA413" i="5"/>
  <c r="AK414" i="5"/>
  <c r="AP414" i="5" s="1"/>
  <c r="AA414" i="5"/>
  <c r="AK415" i="5"/>
  <c r="AP415" i="5" s="1"/>
  <c r="AA415" i="5"/>
  <c r="AK416" i="5"/>
  <c r="AP416" i="5" s="1"/>
  <c r="AA416" i="5"/>
  <c r="AK417" i="5"/>
  <c r="AP417" i="5" s="1"/>
  <c r="AA417" i="5"/>
  <c r="AK418" i="5"/>
  <c r="AP418" i="5" s="1"/>
  <c r="AA418" i="5"/>
  <c r="AK419" i="5"/>
  <c r="AP419" i="5" s="1"/>
  <c r="AA419" i="5"/>
  <c r="AK420" i="5"/>
  <c r="AP420" i="5" s="1"/>
  <c r="AA420" i="5"/>
  <c r="AK421" i="5"/>
  <c r="AP421" i="5" s="1"/>
  <c r="AA421" i="5"/>
  <c r="AK422" i="5"/>
  <c r="AP422" i="5" s="1"/>
  <c r="AA422" i="5"/>
  <c r="AK423" i="5"/>
  <c r="AP423" i="5" s="1"/>
  <c r="AA423" i="5"/>
  <c r="AK424" i="5"/>
  <c r="AP424" i="5" s="1"/>
  <c r="AA424" i="5"/>
  <c r="AK425" i="5"/>
  <c r="AP425" i="5" s="1"/>
  <c r="AA425" i="5"/>
  <c r="AK426" i="5"/>
  <c r="AP426" i="5" s="1"/>
  <c r="AA426" i="5"/>
  <c r="U427" i="5"/>
  <c r="V427" i="5"/>
  <c r="AA427" i="5" s="1"/>
  <c r="U428" i="5"/>
  <c r="V428" i="5"/>
  <c r="AA428" i="5" s="1"/>
  <c r="AK429" i="5"/>
  <c r="AP429" i="5" s="1"/>
  <c r="AA429" i="5"/>
  <c r="AK430" i="5"/>
  <c r="AP430" i="5" s="1"/>
  <c r="AA430" i="5"/>
  <c r="AK431" i="5"/>
  <c r="AP431" i="5" s="1"/>
  <c r="AA431" i="5"/>
  <c r="AK432" i="5"/>
  <c r="AP432" i="5" s="1"/>
  <c r="AA432" i="5"/>
  <c r="AK433" i="5"/>
  <c r="AP433" i="5" s="1"/>
  <c r="AA433" i="5"/>
  <c r="AK434" i="5"/>
  <c r="AP434" i="5" s="1"/>
  <c r="AA434" i="5"/>
  <c r="AK435" i="5"/>
  <c r="AP435" i="5" s="1"/>
  <c r="AA435" i="5"/>
  <c r="AK436" i="5"/>
  <c r="AP436" i="5" s="1"/>
  <c r="AA436" i="5"/>
  <c r="AK437" i="5"/>
  <c r="AP437" i="5" s="1"/>
  <c r="AA437" i="5"/>
  <c r="AK438" i="5"/>
  <c r="AP438" i="5" s="1"/>
  <c r="AA438" i="5"/>
  <c r="AK439" i="5"/>
  <c r="AP439" i="5" s="1"/>
  <c r="AA439" i="5"/>
  <c r="AK440" i="5"/>
  <c r="AP440" i="5" s="1"/>
  <c r="AA440" i="5"/>
  <c r="U441" i="5"/>
  <c r="V441" i="5"/>
  <c r="AA441" i="5" s="1"/>
  <c r="U442" i="5"/>
  <c r="V442" i="5"/>
  <c r="AA442" i="5" s="1"/>
  <c r="AK443" i="5"/>
  <c r="AP443" i="5" s="1"/>
  <c r="AA443" i="5"/>
  <c r="U444" i="5"/>
  <c r="V444" i="5"/>
  <c r="AA444" i="5" s="1"/>
  <c r="U445" i="5"/>
  <c r="V445" i="5"/>
  <c r="AA445" i="5" s="1"/>
  <c r="AK446" i="5"/>
  <c r="AP446" i="5" s="1"/>
  <c r="AA446" i="5"/>
  <c r="AK447" i="5"/>
  <c r="AP447" i="5" s="1"/>
  <c r="AA447" i="5"/>
  <c r="AK448" i="5"/>
  <c r="AP448" i="5" s="1"/>
  <c r="AA448" i="5"/>
  <c r="AK449" i="5"/>
  <c r="AP449" i="5" s="1"/>
  <c r="AA449" i="5"/>
  <c r="U450" i="5"/>
  <c r="V450" i="5"/>
  <c r="AA450" i="5" s="1"/>
  <c r="U451" i="5"/>
  <c r="V451" i="5"/>
  <c r="AA451" i="5" s="1"/>
  <c r="U452" i="5"/>
  <c r="V452" i="5"/>
  <c r="AA452" i="5" s="1"/>
  <c r="AK453" i="5"/>
  <c r="AP453" i="5" s="1"/>
  <c r="AA453" i="5"/>
  <c r="AK454" i="5"/>
  <c r="AP454" i="5" s="1"/>
  <c r="AA454" i="5"/>
  <c r="AK455" i="5"/>
  <c r="AP455" i="5" s="1"/>
  <c r="AA455" i="5"/>
  <c r="AK456" i="5"/>
  <c r="AP456" i="5" s="1"/>
  <c r="AA456" i="5"/>
  <c r="AK457" i="5"/>
  <c r="AP457" i="5" s="1"/>
  <c r="AA457" i="5"/>
  <c r="U458" i="5"/>
  <c r="V458" i="5"/>
  <c r="AA458" i="5" s="1"/>
  <c r="AK459" i="5"/>
  <c r="AP459" i="5" s="1"/>
  <c r="AA459" i="5"/>
  <c r="U460" i="5"/>
  <c r="V460" i="5"/>
  <c r="AA460" i="5" s="1"/>
  <c r="U461" i="5"/>
  <c r="V461" i="5"/>
  <c r="AA461" i="5" s="1"/>
  <c r="U462" i="5"/>
  <c r="V462" i="5"/>
  <c r="AA462" i="5" s="1"/>
  <c r="AK463" i="5"/>
  <c r="AP463" i="5" s="1"/>
  <c r="AA463" i="5"/>
  <c r="U465" i="5"/>
  <c r="V465" i="5"/>
  <c r="AA465" i="5" s="1"/>
  <c r="U466" i="5"/>
  <c r="V466" i="5"/>
  <c r="AA466" i="5" s="1"/>
  <c r="AK467" i="5"/>
  <c r="AP467" i="5" s="1"/>
  <c r="AA467" i="5"/>
  <c r="AK468" i="5"/>
  <c r="AP468" i="5" s="1"/>
  <c r="AA468" i="5"/>
  <c r="U469" i="5"/>
  <c r="V469" i="5"/>
  <c r="AA469" i="5" s="1"/>
  <c r="U470" i="5"/>
  <c r="V470" i="5"/>
  <c r="AA470" i="5" s="1"/>
  <c r="AK471" i="5"/>
  <c r="AP471" i="5" s="1"/>
  <c r="AK472" i="5"/>
  <c r="AP472" i="5" s="1"/>
  <c r="AA472" i="5"/>
  <c r="U473" i="5"/>
  <c r="V473" i="5"/>
  <c r="AA473" i="5" s="1"/>
  <c r="U474" i="5"/>
  <c r="V474" i="5"/>
  <c r="AA474" i="5" s="1"/>
  <c r="U475" i="5"/>
  <c r="V475" i="5"/>
  <c r="AA475" i="5" s="1"/>
  <c r="U476" i="5"/>
  <c r="V476" i="5"/>
  <c r="AA476" i="5" s="1"/>
  <c r="U477" i="5"/>
  <c r="V477" i="5"/>
  <c r="AA477" i="5" s="1"/>
  <c r="U478" i="5"/>
  <c r="V478" i="5"/>
  <c r="AA478" i="5" s="1"/>
  <c r="AK479" i="5"/>
  <c r="AP479" i="5" s="1"/>
  <c r="AA479" i="5"/>
  <c r="AK480" i="5"/>
  <c r="AP480" i="5" s="1"/>
  <c r="AA480" i="5"/>
  <c r="AK481" i="5"/>
  <c r="AP481" i="5" s="1"/>
  <c r="AA481" i="5"/>
  <c r="AK482" i="5"/>
  <c r="AP482" i="5" s="1"/>
  <c r="AA482" i="5"/>
  <c r="AK483" i="5"/>
  <c r="AP483" i="5" s="1"/>
  <c r="AA483" i="5"/>
  <c r="AK484" i="5"/>
  <c r="AP484" i="5" s="1"/>
  <c r="AA484" i="5"/>
  <c r="AK485" i="5"/>
  <c r="AP485" i="5" s="1"/>
  <c r="AA485" i="5"/>
  <c r="AK486" i="5"/>
  <c r="AP486" i="5" s="1"/>
  <c r="AA486" i="5"/>
  <c r="AK487" i="5"/>
  <c r="AP487" i="5" s="1"/>
  <c r="AA487" i="5"/>
  <c r="AK488" i="5"/>
  <c r="AP488" i="5" s="1"/>
  <c r="AA488" i="5"/>
  <c r="AK489" i="5"/>
  <c r="AP489" i="5" s="1"/>
  <c r="AA489" i="5"/>
  <c r="AK490" i="5"/>
  <c r="AP490" i="5" s="1"/>
  <c r="AA490" i="5"/>
  <c r="AK491" i="5"/>
  <c r="AP491" i="5" s="1"/>
  <c r="AA491" i="5"/>
  <c r="U492" i="5"/>
  <c r="V492" i="5"/>
  <c r="AA492" i="5" s="1"/>
  <c r="U493" i="5"/>
  <c r="V493" i="5"/>
  <c r="AA493" i="5" s="1"/>
  <c r="U494" i="5"/>
  <c r="V494" i="5"/>
  <c r="AA494" i="5" s="1"/>
  <c r="U495" i="5"/>
  <c r="V495" i="5"/>
  <c r="AA495" i="5" s="1"/>
  <c r="U496" i="5"/>
  <c r="V496" i="5"/>
  <c r="AA496" i="5" s="1"/>
  <c r="U497" i="5"/>
  <c r="V497" i="5"/>
  <c r="AA497" i="5" s="1"/>
  <c r="U498" i="5"/>
  <c r="V498" i="5"/>
  <c r="AA498" i="5" s="1"/>
  <c r="U502" i="5"/>
  <c r="V502" i="5"/>
  <c r="AA502" i="5" s="1"/>
  <c r="U503" i="5"/>
  <c r="V503" i="5"/>
  <c r="AA503" i="5" s="1"/>
  <c r="AK504" i="5"/>
  <c r="AP504" i="5" s="1"/>
  <c r="AA504" i="5"/>
  <c r="AK505" i="5"/>
  <c r="AP505" i="5" s="1"/>
  <c r="AA505" i="5"/>
  <c r="AK506" i="5"/>
  <c r="AP506" i="5" s="1"/>
  <c r="AA506" i="5"/>
  <c r="AK507" i="5"/>
  <c r="AP507" i="5" s="1"/>
  <c r="AA507" i="5"/>
  <c r="AK508" i="5"/>
  <c r="AP508" i="5" s="1"/>
  <c r="AA508" i="5"/>
  <c r="AK509" i="5"/>
  <c r="AP509" i="5" s="1"/>
  <c r="AA509" i="5"/>
  <c r="AK510" i="5"/>
  <c r="AP510" i="5" s="1"/>
  <c r="AA510" i="5"/>
  <c r="AK511" i="5"/>
  <c r="AP511" i="5" s="1"/>
  <c r="AA511" i="5"/>
  <c r="AK512" i="5"/>
  <c r="AP512" i="5" s="1"/>
  <c r="AA512" i="5"/>
  <c r="AK513" i="5"/>
  <c r="AP513" i="5" s="1"/>
  <c r="AA513" i="5"/>
  <c r="AK514" i="5"/>
  <c r="AP514" i="5" s="1"/>
  <c r="AA514" i="5"/>
  <c r="AK515" i="5"/>
  <c r="AP515" i="5" s="1"/>
  <c r="AA515" i="5"/>
  <c r="AK516" i="5"/>
  <c r="AP516" i="5" s="1"/>
  <c r="AA516" i="5"/>
  <c r="AK517" i="5"/>
  <c r="AP517" i="5" s="1"/>
  <c r="AA517" i="5"/>
  <c r="AK518" i="5"/>
  <c r="AP518" i="5" s="1"/>
  <c r="AA518" i="5"/>
  <c r="AK519" i="5"/>
  <c r="AP519" i="5" s="1"/>
  <c r="AA519" i="5"/>
  <c r="AK520" i="5"/>
  <c r="AP520" i="5" s="1"/>
  <c r="AA520" i="5"/>
  <c r="AK521" i="5"/>
  <c r="AP521" i="5" s="1"/>
  <c r="AA521" i="5"/>
  <c r="AK522" i="5"/>
  <c r="AP522" i="5" s="1"/>
  <c r="AA522" i="5"/>
  <c r="AK523" i="5"/>
  <c r="AP523" i="5" s="1"/>
  <c r="AA523" i="5"/>
  <c r="AK524" i="5"/>
  <c r="AP524" i="5" s="1"/>
  <c r="AA524" i="5"/>
  <c r="AK525" i="5"/>
  <c r="AP525" i="5" s="1"/>
  <c r="AA525" i="5"/>
  <c r="U526" i="5"/>
  <c r="V526" i="5"/>
  <c r="AA526" i="5" s="1"/>
  <c r="U527" i="5"/>
  <c r="V527" i="5"/>
  <c r="AA527" i="5" s="1"/>
  <c r="U528" i="5"/>
  <c r="V528" i="5"/>
  <c r="AA528" i="5" s="1"/>
  <c r="U529" i="5"/>
  <c r="V529" i="5"/>
  <c r="AA529" i="5" s="1"/>
  <c r="U530" i="5"/>
  <c r="V530" i="5"/>
  <c r="AA530" i="5" s="1"/>
  <c r="U531" i="5"/>
  <c r="V531" i="5"/>
  <c r="AA531" i="5" s="1"/>
  <c r="U532" i="5"/>
  <c r="V532" i="5"/>
  <c r="AA532" i="5" s="1"/>
  <c r="U533" i="5"/>
  <c r="V533" i="5"/>
  <c r="AA533" i="5" s="1"/>
  <c r="AK534" i="5"/>
  <c r="AP534" i="5" s="1"/>
  <c r="AA534" i="5"/>
  <c r="AK535" i="5"/>
  <c r="AP535" i="5" s="1"/>
  <c r="AA535" i="5"/>
  <c r="U540" i="5"/>
  <c r="V540" i="5"/>
  <c r="AA540" i="5" s="1"/>
  <c r="U541" i="5"/>
  <c r="V541" i="5"/>
  <c r="AA541" i="5" s="1"/>
  <c r="U542" i="5"/>
  <c r="V542" i="5"/>
  <c r="AA542" i="5" s="1"/>
  <c r="U543" i="5"/>
  <c r="V543" i="5"/>
  <c r="AA543" i="5" s="1"/>
  <c r="U544" i="5"/>
  <c r="V544" i="5"/>
  <c r="AA544" i="5" s="1"/>
  <c r="U545" i="5"/>
  <c r="V545" i="5"/>
  <c r="AA545" i="5" s="1"/>
  <c r="U546" i="5"/>
  <c r="V546" i="5"/>
  <c r="AA546" i="5" s="1"/>
  <c r="U547" i="5"/>
  <c r="V547" i="5"/>
  <c r="AA547" i="5" s="1"/>
  <c r="U548" i="5"/>
  <c r="V548" i="5"/>
  <c r="AA548" i="5" s="1"/>
  <c r="U549" i="5"/>
  <c r="V549" i="5"/>
  <c r="AA549" i="5" s="1"/>
  <c r="U550" i="5"/>
  <c r="V550" i="5"/>
  <c r="AA550" i="5" s="1"/>
  <c r="U551" i="5"/>
  <c r="V551" i="5"/>
  <c r="AA551" i="5" s="1"/>
  <c r="U552" i="5"/>
  <c r="V552" i="5"/>
  <c r="AA552" i="5" s="1"/>
  <c r="U553" i="5"/>
  <c r="V553" i="5"/>
  <c r="AA553" i="5" s="1"/>
  <c r="U554" i="5"/>
  <c r="V554" i="5"/>
  <c r="AA554" i="5" s="1"/>
  <c r="U555" i="5"/>
  <c r="V555" i="5"/>
  <c r="AA555" i="5" s="1"/>
  <c r="U556" i="5"/>
  <c r="V556" i="5"/>
  <c r="AA556" i="5" s="1"/>
  <c r="U557" i="5"/>
  <c r="V557" i="5"/>
  <c r="AA557" i="5" s="1"/>
  <c r="U558" i="5"/>
  <c r="V558" i="5"/>
  <c r="AA558" i="5" s="1"/>
  <c r="U559" i="5"/>
  <c r="V559" i="5"/>
  <c r="AA559" i="5" s="1"/>
  <c r="U562" i="5"/>
  <c r="V562" i="5"/>
  <c r="AA562" i="5" s="1"/>
  <c r="AK563" i="5"/>
  <c r="AP563" i="5" s="1"/>
  <c r="AA563" i="5"/>
  <c r="AK564" i="5"/>
  <c r="AP564" i="5" s="1"/>
  <c r="AA564" i="5"/>
  <c r="AK565" i="5"/>
  <c r="AP565" i="5" s="1"/>
  <c r="AA565" i="5"/>
  <c r="AK566" i="5"/>
  <c r="AP566" i="5" s="1"/>
  <c r="AA566" i="5"/>
  <c r="AK567" i="5"/>
  <c r="AP567" i="5" s="1"/>
  <c r="AA567" i="5"/>
  <c r="U568" i="5"/>
  <c r="V568" i="5"/>
  <c r="AA568" i="5" s="1"/>
  <c r="AK569" i="5"/>
  <c r="AP569" i="5" s="1"/>
  <c r="AA569" i="5"/>
  <c r="AK570" i="5"/>
  <c r="AP570" i="5" s="1"/>
  <c r="AA570" i="5"/>
  <c r="AK571" i="5"/>
  <c r="AP571" i="5" s="1"/>
  <c r="AA571" i="5"/>
  <c r="U572" i="5"/>
  <c r="V572" i="5"/>
  <c r="AA572" i="5" s="1"/>
  <c r="U573" i="5"/>
  <c r="V573" i="5"/>
  <c r="AA573" i="5" s="1"/>
  <c r="U574" i="5"/>
  <c r="V574" i="5"/>
  <c r="AA574" i="5" s="1"/>
  <c r="U575" i="5"/>
  <c r="V575" i="5"/>
  <c r="AA575" i="5" s="1"/>
  <c r="U576" i="5"/>
  <c r="V576" i="5"/>
  <c r="AA576" i="5" s="1"/>
  <c r="U577" i="5"/>
  <c r="V577" i="5"/>
  <c r="AA577" i="5" s="1"/>
  <c r="AK578" i="5"/>
  <c r="AP578" i="5" s="1"/>
  <c r="AA578" i="5"/>
  <c r="U583" i="5"/>
  <c r="V583" i="5"/>
  <c r="AA583" i="5" s="1"/>
  <c r="U584" i="5"/>
  <c r="V584" i="5"/>
  <c r="AA584" i="5" s="1"/>
  <c r="U585" i="5"/>
  <c r="V585" i="5"/>
  <c r="AA585" i="5" s="1"/>
  <c r="U586" i="5"/>
  <c r="V586" i="5"/>
  <c r="AA586" i="5" s="1"/>
  <c r="U587" i="5"/>
  <c r="V587" i="5"/>
  <c r="AA587" i="5" s="1"/>
  <c r="U588" i="5"/>
  <c r="V588" i="5"/>
  <c r="AA588" i="5" s="1"/>
  <c r="U589" i="5"/>
  <c r="V589" i="5"/>
  <c r="AA589" i="5" s="1"/>
  <c r="U590" i="5"/>
  <c r="V590" i="5"/>
  <c r="AA590" i="5" s="1"/>
  <c r="U591" i="5"/>
  <c r="V591" i="5"/>
  <c r="AA591" i="5" s="1"/>
  <c r="U592" i="5"/>
  <c r="V592" i="5"/>
  <c r="AA592" i="5" s="1"/>
  <c r="U593" i="5"/>
  <c r="V593" i="5"/>
  <c r="AA593" i="5" s="1"/>
  <c r="U594" i="5"/>
  <c r="V594" i="5"/>
  <c r="AA594" i="5" s="1"/>
  <c r="U605" i="5"/>
  <c r="V605" i="5"/>
  <c r="AA605" i="5" s="1"/>
  <c r="U606" i="5"/>
  <c r="V606" i="5"/>
  <c r="AA606" i="5" s="1"/>
  <c r="U607" i="5"/>
  <c r="V607" i="5"/>
  <c r="AA607" i="5" s="1"/>
  <c r="U608" i="5"/>
  <c r="V608" i="5"/>
  <c r="AA608" i="5" s="1"/>
  <c r="U609" i="5"/>
  <c r="V609" i="5"/>
  <c r="AA609" i="5" s="1"/>
  <c r="U610" i="5"/>
  <c r="V610" i="5"/>
  <c r="AA610" i="5" s="1"/>
  <c r="U611" i="5"/>
  <c r="V611" i="5"/>
  <c r="AA611" i="5" s="1"/>
  <c r="U612" i="5"/>
  <c r="V612" i="5"/>
  <c r="AA612" i="5" s="1"/>
  <c r="U613" i="5"/>
  <c r="V613" i="5"/>
  <c r="AA613" i="5" s="1"/>
  <c r="U614" i="5"/>
  <c r="V614" i="5"/>
  <c r="AA614" i="5" s="1"/>
  <c r="U615" i="5"/>
  <c r="V615" i="5"/>
  <c r="AA615" i="5" s="1"/>
  <c r="U616" i="5"/>
  <c r="V616" i="5"/>
  <c r="AA616" i="5" s="1"/>
  <c r="U617" i="5"/>
  <c r="V617" i="5"/>
  <c r="AA617" i="5" s="1"/>
  <c r="U618" i="5"/>
  <c r="V618" i="5"/>
  <c r="AA618" i="5" s="1"/>
  <c r="U619" i="5"/>
  <c r="V619" i="5"/>
  <c r="AA619" i="5" s="1"/>
  <c r="U620" i="5"/>
  <c r="V620" i="5"/>
  <c r="AA620" i="5" s="1"/>
  <c r="U621" i="5"/>
  <c r="V621" i="5"/>
  <c r="AA621" i="5" s="1"/>
  <c r="U622" i="5"/>
  <c r="V622" i="5"/>
  <c r="AA622" i="5" s="1"/>
  <c r="U623" i="5"/>
  <c r="V623" i="5"/>
  <c r="AA623" i="5" s="1"/>
  <c r="U624" i="5"/>
  <c r="V624" i="5"/>
  <c r="AA624" i="5" s="1"/>
  <c r="U625" i="5"/>
  <c r="V625" i="5"/>
  <c r="AA625" i="5" s="1"/>
  <c r="U626" i="5"/>
  <c r="V626" i="5"/>
  <c r="AA626" i="5" s="1"/>
  <c r="U627" i="5"/>
  <c r="V627" i="5"/>
  <c r="AA627" i="5" s="1"/>
  <c r="U628" i="5"/>
  <c r="V628" i="5"/>
  <c r="AA628" i="5" s="1"/>
  <c r="U630" i="5"/>
  <c r="V630" i="5"/>
  <c r="AA630" i="5" s="1"/>
  <c r="U631" i="5"/>
  <c r="V631" i="5"/>
  <c r="AA631" i="5" s="1"/>
  <c r="U632" i="5"/>
  <c r="V632" i="5"/>
  <c r="AA632" i="5" s="1"/>
  <c r="U633" i="5"/>
  <c r="V633" i="5"/>
  <c r="AA633" i="5" s="1"/>
  <c r="U634" i="5"/>
  <c r="V634" i="5"/>
  <c r="AA634" i="5" s="1"/>
  <c r="U635" i="5"/>
  <c r="V635" i="5"/>
  <c r="AA635" i="5" s="1"/>
  <c r="U636" i="5"/>
  <c r="V636" i="5"/>
  <c r="AA636" i="5" s="1"/>
  <c r="U637" i="5"/>
  <c r="V637" i="5"/>
  <c r="AA637" i="5" s="1"/>
  <c r="U638" i="5"/>
  <c r="V638" i="5"/>
  <c r="AA638" i="5" s="1"/>
  <c r="U639" i="5"/>
  <c r="V639" i="5"/>
  <c r="AA639" i="5" s="1"/>
  <c r="AK640" i="5"/>
  <c r="AP640" i="5" s="1"/>
  <c r="AA640" i="5"/>
  <c r="U648" i="5"/>
  <c r="V648" i="5"/>
  <c r="AA648" i="5" s="1"/>
  <c r="U649" i="5"/>
  <c r="V649" i="5"/>
  <c r="AA649" i="5" s="1"/>
  <c r="U650" i="5"/>
  <c r="V650" i="5"/>
  <c r="AA650" i="5" s="1"/>
  <c r="U651" i="5"/>
  <c r="V651" i="5"/>
  <c r="AA651" i="5" s="1"/>
  <c r="AK652" i="5"/>
  <c r="AP652" i="5" s="1"/>
  <c r="AA652" i="5"/>
  <c r="U653" i="5"/>
  <c r="V653" i="5"/>
  <c r="AA653" i="5" s="1"/>
  <c r="U654" i="5"/>
  <c r="V654" i="5"/>
  <c r="AA654" i="5" s="1"/>
  <c r="AK655" i="5"/>
  <c r="AP655" i="5" s="1"/>
  <c r="AA655" i="5"/>
  <c r="AK656" i="5"/>
  <c r="AP656" i="5" s="1"/>
  <c r="AA656" i="5"/>
  <c r="AK657" i="5"/>
  <c r="AP657" i="5" s="1"/>
  <c r="AA657" i="5"/>
  <c r="U658" i="5"/>
  <c r="V658" i="5"/>
  <c r="AA658" i="5" s="1"/>
  <c r="U659" i="5"/>
  <c r="V659" i="5"/>
  <c r="AA659" i="5" s="1"/>
  <c r="U660" i="5"/>
  <c r="V660" i="5"/>
  <c r="AA660" i="5" s="1"/>
  <c r="U661" i="5"/>
  <c r="V661" i="5"/>
  <c r="AA661" i="5" s="1"/>
  <c r="U662" i="5"/>
  <c r="V662" i="5"/>
  <c r="AA662" i="5" s="1"/>
  <c r="U663" i="5"/>
  <c r="V663" i="5"/>
  <c r="AA663" i="5" s="1"/>
  <c r="U664" i="5"/>
  <c r="V664" i="5"/>
  <c r="AA664" i="5" s="1"/>
  <c r="AK665" i="5"/>
  <c r="AP665" i="5" s="1"/>
  <c r="AA665" i="5"/>
  <c r="AK666" i="5"/>
  <c r="AP666" i="5" s="1"/>
  <c r="AA666" i="5"/>
  <c r="AK667" i="5"/>
  <c r="AP667" i="5" s="1"/>
  <c r="AA667" i="5"/>
  <c r="AK668" i="5"/>
  <c r="AP668" i="5" s="1"/>
  <c r="AA668" i="5"/>
  <c r="AK669" i="5"/>
  <c r="AP669" i="5" s="1"/>
  <c r="AA669" i="5"/>
  <c r="AK670" i="5"/>
  <c r="AP670" i="5" s="1"/>
  <c r="AA670" i="5"/>
  <c r="AK671" i="5"/>
  <c r="AP671" i="5" s="1"/>
  <c r="AA671" i="5"/>
  <c r="U681" i="5"/>
  <c r="V681" i="5"/>
  <c r="AA681" i="5" s="1"/>
  <c r="AK682" i="5"/>
  <c r="AP682" i="5" s="1"/>
  <c r="AA682" i="5"/>
  <c r="AK683" i="5"/>
  <c r="AP683" i="5" s="1"/>
  <c r="AA683" i="5"/>
  <c r="AK684" i="5"/>
  <c r="AP684" i="5" s="1"/>
  <c r="AA684" i="5"/>
  <c r="AK685" i="5"/>
  <c r="AP685" i="5" s="1"/>
  <c r="AA685" i="5"/>
  <c r="U686" i="5"/>
  <c r="V686" i="5"/>
  <c r="AA686" i="5" s="1"/>
  <c r="U687" i="5"/>
  <c r="V687" i="5"/>
  <c r="AA687" i="5" s="1"/>
  <c r="U688" i="5"/>
  <c r="V688" i="5"/>
  <c r="AA688" i="5" s="1"/>
  <c r="U689" i="5"/>
  <c r="V689" i="5"/>
  <c r="AA689" i="5" s="1"/>
  <c r="U690" i="5"/>
  <c r="V690" i="5"/>
  <c r="AA690" i="5" s="1"/>
  <c r="U692" i="5"/>
  <c r="V692" i="5"/>
  <c r="AA692" i="5" s="1"/>
  <c r="U693" i="5"/>
  <c r="V693" i="5"/>
  <c r="AA693" i="5" s="1"/>
  <c r="AK694" i="5"/>
  <c r="AP694" i="5" s="1"/>
  <c r="AA694" i="5"/>
  <c r="U695" i="5"/>
  <c r="V695" i="5"/>
  <c r="AA695" i="5" s="1"/>
  <c r="AK696" i="5"/>
  <c r="AP696" i="5" s="1"/>
  <c r="AA696" i="5"/>
  <c r="AK697" i="5"/>
  <c r="AP697" i="5" s="1"/>
  <c r="AA697" i="5"/>
  <c r="AK698" i="5"/>
  <c r="AP698" i="5" s="1"/>
  <c r="AA698" i="5"/>
  <c r="AK699" i="5"/>
  <c r="AP699" i="5" s="1"/>
  <c r="AA699" i="5"/>
  <c r="U700" i="5"/>
  <c r="V700" i="5"/>
  <c r="AA700" i="5" s="1"/>
  <c r="U701" i="5"/>
  <c r="V701" i="5"/>
  <c r="AA701" i="5" s="1"/>
  <c r="U702" i="5"/>
  <c r="V702" i="5"/>
  <c r="AA702" i="5" s="1"/>
  <c r="U703" i="5"/>
  <c r="V703" i="5"/>
  <c r="AA703" i="5" s="1"/>
  <c r="U704" i="5"/>
  <c r="V704" i="5"/>
  <c r="AA704" i="5" s="1"/>
  <c r="U705" i="5"/>
  <c r="V705" i="5"/>
  <c r="AA705" i="5" s="1"/>
  <c r="U706" i="5"/>
  <c r="V706" i="5"/>
  <c r="AA706" i="5" s="1"/>
  <c r="U707" i="5"/>
  <c r="V707" i="5"/>
  <c r="AA707" i="5" s="1"/>
  <c r="U708" i="5"/>
  <c r="V708" i="5"/>
  <c r="AA708" i="5" s="1"/>
  <c r="AK709" i="5"/>
  <c r="AP709" i="5" s="1"/>
  <c r="AA709" i="5"/>
  <c r="AK710" i="5"/>
  <c r="AP710" i="5" s="1"/>
  <c r="AA710" i="5"/>
  <c r="U711" i="5"/>
  <c r="V711" i="5"/>
  <c r="AA711" i="5" s="1"/>
  <c r="AK712" i="5"/>
  <c r="AP712" i="5" s="1"/>
  <c r="AA712" i="5"/>
  <c r="AK713" i="5"/>
  <c r="AP713" i="5" s="1"/>
  <c r="AA713" i="5"/>
  <c r="AK714" i="5"/>
  <c r="AP714" i="5" s="1"/>
  <c r="AA714" i="5"/>
  <c r="U715" i="5"/>
  <c r="V715" i="5"/>
  <c r="AA715" i="5" s="1"/>
  <c r="U716" i="5"/>
  <c r="V716" i="5"/>
  <c r="AA716" i="5" s="1"/>
  <c r="U717" i="5"/>
  <c r="V717" i="5"/>
  <c r="AA717" i="5" s="1"/>
  <c r="AK718" i="5"/>
  <c r="AP718" i="5" s="1"/>
  <c r="AA718" i="5"/>
  <c r="U719" i="5"/>
  <c r="V719" i="5"/>
  <c r="AA719" i="5" s="1"/>
  <c r="U720" i="5"/>
  <c r="V720" i="5"/>
  <c r="AA720" i="5" s="1"/>
  <c r="U721" i="5"/>
  <c r="V721" i="5"/>
  <c r="AA721" i="5" s="1"/>
  <c r="U722" i="5"/>
  <c r="V722" i="5"/>
  <c r="AA722" i="5" s="1"/>
  <c r="U723" i="5"/>
  <c r="V723" i="5"/>
  <c r="AA723" i="5" s="1"/>
  <c r="U724" i="5"/>
  <c r="V724" i="5"/>
  <c r="AA724" i="5" s="1"/>
  <c r="U725" i="5"/>
  <c r="V725" i="5"/>
  <c r="AA725" i="5" s="1"/>
  <c r="U726" i="5"/>
  <c r="V726" i="5"/>
  <c r="AA726" i="5" s="1"/>
  <c r="U729" i="5"/>
  <c r="V729" i="5"/>
  <c r="AA729" i="5" s="1"/>
  <c r="U730" i="5"/>
  <c r="V730" i="5"/>
  <c r="AA730" i="5" s="1"/>
  <c r="U731" i="5"/>
  <c r="V731" i="5"/>
  <c r="AA731" i="5" s="1"/>
  <c r="U732" i="5"/>
  <c r="V732" i="5"/>
  <c r="AA732" i="5" s="1"/>
  <c r="U733" i="5"/>
  <c r="V733" i="5"/>
  <c r="AA733" i="5" s="1"/>
  <c r="U734" i="5"/>
  <c r="V734" i="5"/>
  <c r="AA734" i="5" s="1"/>
  <c r="U735" i="5"/>
  <c r="V735" i="5"/>
  <c r="AA735" i="5" s="1"/>
  <c r="U736" i="5"/>
  <c r="V736" i="5"/>
  <c r="AA736" i="5" s="1"/>
  <c r="U737" i="5"/>
  <c r="V737" i="5"/>
  <c r="AA737" i="5" s="1"/>
  <c r="U738" i="5"/>
  <c r="V738" i="5"/>
  <c r="AA738" i="5" s="1"/>
  <c r="U739" i="5"/>
  <c r="V739" i="5"/>
  <c r="AA739" i="5" s="1"/>
  <c r="U740" i="5"/>
  <c r="V740" i="5"/>
  <c r="AA740" i="5" s="1"/>
  <c r="U741" i="5"/>
  <c r="V741" i="5"/>
  <c r="AA741" i="5" s="1"/>
  <c r="U742" i="5"/>
  <c r="V742" i="5"/>
  <c r="AA742" i="5" s="1"/>
  <c r="U743" i="5"/>
  <c r="V743" i="5"/>
  <c r="AA743" i="5" s="1"/>
  <c r="U744" i="5"/>
  <c r="V744" i="5"/>
  <c r="AA744" i="5" s="1"/>
  <c r="U745" i="5"/>
  <c r="V745" i="5"/>
  <c r="AA745" i="5" s="1"/>
  <c r="U746" i="5"/>
  <c r="V746" i="5"/>
  <c r="AA746" i="5" s="1"/>
  <c r="U747" i="5"/>
  <c r="V747" i="5"/>
  <c r="AA747" i="5" s="1"/>
  <c r="U748" i="5"/>
  <c r="V748" i="5"/>
  <c r="AA748" i="5" s="1"/>
  <c r="AK749" i="5"/>
  <c r="AP749" i="5" s="1"/>
  <c r="AA749" i="5"/>
  <c r="U757" i="5"/>
  <c r="V757" i="5"/>
  <c r="AA757" i="5" s="1"/>
  <c r="U758" i="5"/>
  <c r="V758" i="5"/>
  <c r="AA758" i="5" s="1"/>
  <c r="AK759" i="5"/>
  <c r="AP759" i="5" s="1"/>
  <c r="AA759" i="5"/>
  <c r="U760" i="5"/>
  <c r="V760" i="5"/>
  <c r="AA760" i="5" s="1"/>
  <c r="U761" i="5"/>
  <c r="V761" i="5"/>
  <c r="AA761" i="5" s="1"/>
  <c r="U762" i="5"/>
  <c r="V762" i="5"/>
  <c r="AA762" i="5" s="1"/>
  <c r="U763" i="5"/>
  <c r="V763" i="5"/>
  <c r="AA763" i="5" s="1"/>
  <c r="U764" i="5"/>
  <c r="V764" i="5"/>
  <c r="AA764" i="5" s="1"/>
  <c r="U765" i="5"/>
  <c r="V765" i="5"/>
  <c r="AA765" i="5" s="1"/>
  <c r="U766" i="5"/>
  <c r="V766" i="5"/>
  <c r="AA766" i="5" s="1"/>
  <c r="U767" i="5"/>
  <c r="V767" i="5"/>
  <c r="AA767" i="5" s="1"/>
  <c r="U768" i="5"/>
  <c r="V768" i="5"/>
  <c r="AA768" i="5" s="1"/>
  <c r="U769" i="5"/>
  <c r="V769" i="5"/>
  <c r="AA769" i="5" s="1"/>
  <c r="U770" i="5"/>
  <c r="V770" i="5"/>
  <c r="AA770" i="5" s="1"/>
  <c r="U771" i="5"/>
  <c r="V771" i="5"/>
  <c r="AA771" i="5" s="1"/>
  <c r="U772" i="5"/>
  <c r="V772" i="5"/>
  <c r="AA772" i="5" s="1"/>
  <c r="U773" i="5"/>
  <c r="V773" i="5"/>
  <c r="AA773" i="5" s="1"/>
  <c r="U774" i="5"/>
  <c r="V774" i="5"/>
  <c r="AA774" i="5" s="1"/>
  <c r="U775" i="5"/>
  <c r="V775" i="5"/>
  <c r="AA775" i="5" s="1"/>
  <c r="U776" i="5"/>
  <c r="V776" i="5"/>
  <c r="AA776" i="5" s="1"/>
  <c r="U777" i="5"/>
  <c r="V777" i="5"/>
  <c r="AA777" i="5" s="1"/>
  <c r="U778" i="5"/>
  <c r="V778" i="5"/>
  <c r="AA778" i="5" s="1"/>
  <c r="U781" i="5"/>
  <c r="V781" i="5"/>
  <c r="AA781" i="5" s="1"/>
  <c r="U782" i="5"/>
  <c r="V782" i="5"/>
  <c r="AA782" i="5" s="1"/>
  <c r="U783" i="5"/>
  <c r="V783" i="5"/>
  <c r="AA783" i="5" s="1"/>
  <c r="AK784" i="5"/>
  <c r="AP784" i="5" s="1"/>
  <c r="AA784" i="5"/>
  <c r="U785" i="5"/>
  <c r="V785" i="5"/>
  <c r="AA785" i="5" s="1"/>
  <c r="U786" i="5"/>
  <c r="V786" i="5"/>
  <c r="AA786" i="5" s="1"/>
  <c r="U787" i="5"/>
  <c r="V787" i="5"/>
  <c r="AA787" i="5" s="1"/>
  <c r="U788" i="5"/>
  <c r="V788" i="5"/>
  <c r="AA788" i="5" s="1"/>
  <c r="U789" i="5"/>
  <c r="V789" i="5"/>
  <c r="AA789" i="5" s="1"/>
  <c r="AK790" i="5"/>
  <c r="AP790" i="5" s="1"/>
  <c r="AA790" i="5"/>
  <c r="U791" i="5"/>
  <c r="V791" i="5"/>
  <c r="AA791" i="5" s="1"/>
  <c r="U792" i="5"/>
  <c r="V792" i="5"/>
  <c r="AA792" i="5" s="1"/>
  <c r="U793" i="5"/>
  <c r="V793" i="5"/>
  <c r="AA793" i="5" s="1"/>
  <c r="U794" i="5"/>
  <c r="V794" i="5"/>
  <c r="AA794" i="5" s="1"/>
  <c r="U795" i="5"/>
  <c r="V795" i="5"/>
  <c r="AA795" i="5" s="1"/>
  <c r="U796" i="5"/>
  <c r="V796" i="5"/>
  <c r="AA796" i="5" s="1"/>
  <c r="U798" i="5"/>
  <c r="V798" i="5"/>
  <c r="AA798" i="5" s="1"/>
  <c r="U799" i="5"/>
  <c r="V799" i="5"/>
  <c r="AA799" i="5" s="1"/>
  <c r="U800" i="5"/>
  <c r="V800" i="5"/>
  <c r="AA800" i="5" s="1"/>
  <c r="U801" i="5"/>
  <c r="V801" i="5"/>
  <c r="AA801" i="5" s="1"/>
  <c r="U802" i="5"/>
  <c r="V802" i="5"/>
  <c r="AA802" i="5" s="1"/>
  <c r="U803" i="5"/>
  <c r="V803" i="5"/>
  <c r="AA803" i="5" s="1"/>
  <c r="U804" i="5"/>
  <c r="V804" i="5"/>
  <c r="AA804" i="5" s="1"/>
  <c r="U805" i="5"/>
  <c r="V805" i="5"/>
  <c r="AA805" i="5" s="1"/>
  <c r="U806" i="5"/>
  <c r="V806" i="5"/>
  <c r="AA806" i="5" s="1"/>
  <c r="U807" i="5"/>
  <c r="V807" i="5"/>
  <c r="AA807" i="5" s="1"/>
  <c r="U808" i="5"/>
  <c r="V808" i="5"/>
  <c r="AA808" i="5" s="1"/>
  <c r="U809" i="5"/>
  <c r="V809" i="5"/>
  <c r="AA809" i="5" s="1"/>
  <c r="U810" i="5"/>
  <c r="V810" i="5"/>
  <c r="AA810" i="5" s="1"/>
  <c r="U811" i="5"/>
  <c r="V811" i="5"/>
  <c r="AA811" i="5" s="1"/>
  <c r="U813" i="5"/>
  <c r="V813" i="5"/>
  <c r="AA813" i="5" s="1"/>
  <c r="U814" i="5"/>
  <c r="V814" i="5"/>
  <c r="AA814" i="5" s="1"/>
  <c r="U815" i="5"/>
  <c r="V815" i="5"/>
  <c r="AA815" i="5" s="1"/>
  <c r="U816" i="5"/>
  <c r="V816" i="5"/>
  <c r="AA816" i="5" s="1"/>
  <c r="U817" i="5"/>
  <c r="V817" i="5"/>
  <c r="AA817" i="5" s="1"/>
  <c r="U818" i="5"/>
  <c r="V818" i="5"/>
  <c r="AA818" i="5" s="1"/>
  <c r="U819" i="5"/>
  <c r="V819" i="5"/>
  <c r="AA819" i="5" s="1"/>
  <c r="U820" i="5"/>
  <c r="V820" i="5"/>
  <c r="AA820" i="5" s="1"/>
  <c r="U821" i="5"/>
  <c r="V821" i="5"/>
  <c r="AA821" i="5" s="1"/>
  <c r="U822" i="5"/>
  <c r="V822" i="5"/>
  <c r="AA822" i="5" s="1"/>
  <c r="U823" i="5"/>
  <c r="V823" i="5"/>
  <c r="AA823" i="5" s="1"/>
  <c r="U824" i="5"/>
  <c r="V824" i="5"/>
  <c r="AA824" i="5" s="1"/>
  <c r="U825" i="5"/>
  <c r="V825" i="5"/>
  <c r="AA825" i="5" s="1"/>
  <c r="U826" i="5"/>
  <c r="V826" i="5"/>
  <c r="AA826" i="5" s="1"/>
  <c r="U827" i="5"/>
  <c r="V827" i="5"/>
  <c r="AA827" i="5" s="1"/>
  <c r="U828" i="5"/>
  <c r="V828" i="5"/>
  <c r="AA828" i="5" s="1"/>
  <c r="AK829" i="5"/>
  <c r="AP829" i="5" s="1"/>
  <c r="AA829" i="5"/>
  <c r="U830" i="5"/>
  <c r="V830" i="5"/>
  <c r="AA830" i="5" s="1"/>
  <c r="U831" i="5"/>
  <c r="V831" i="5"/>
  <c r="AA831" i="5" s="1"/>
  <c r="U832" i="5"/>
  <c r="V832" i="5"/>
  <c r="AA832" i="5" s="1"/>
  <c r="U833" i="5"/>
  <c r="V833" i="5"/>
  <c r="AA833" i="5" s="1"/>
  <c r="U834" i="5"/>
  <c r="V834" i="5"/>
  <c r="AA834" i="5" s="1"/>
  <c r="U835" i="5"/>
  <c r="V835" i="5"/>
  <c r="AA835" i="5" s="1"/>
  <c r="U836" i="5"/>
  <c r="V836" i="5"/>
  <c r="AA836" i="5" s="1"/>
  <c r="U837" i="5"/>
  <c r="V837" i="5"/>
  <c r="AA837" i="5" s="1"/>
  <c r="U838" i="5"/>
  <c r="V838" i="5"/>
  <c r="AA838" i="5" s="1"/>
  <c r="U839" i="5"/>
  <c r="V839" i="5"/>
  <c r="AA839" i="5" s="1"/>
  <c r="U840" i="5"/>
  <c r="V840" i="5"/>
  <c r="AA840" i="5" s="1"/>
  <c r="U841" i="5"/>
  <c r="V841" i="5"/>
  <c r="AA841" i="5" s="1"/>
  <c r="U842" i="5"/>
  <c r="V842" i="5"/>
  <c r="AA842" i="5" s="1"/>
  <c r="AK843" i="5"/>
  <c r="AP843" i="5" s="1"/>
  <c r="AA843" i="5"/>
  <c r="U854" i="5"/>
  <c r="V854" i="5"/>
  <c r="AA854" i="5" s="1"/>
  <c r="U855" i="5"/>
  <c r="V855" i="5"/>
  <c r="AA855" i="5" s="1"/>
  <c r="U856" i="5"/>
  <c r="V856" i="5"/>
  <c r="AA856" i="5" s="1"/>
  <c r="AK857" i="5"/>
  <c r="AP857" i="5" s="1"/>
  <c r="AA857" i="5"/>
  <c r="AK858" i="5"/>
  <c r="AP858" i="5" s="1"/>
  <c r="AA858" i="5"/>
  <c r="AK859" i="5"/>
  <c r="AP859" i="5" s="1"/>
  <c r="AA859" i="5"/>
  <c r="AK860" i="5"/>
  <c r="AP860" i="5" s="1"/>
  <c r="AA860" i="5"/>
  <c r="AK861" i="5"/>
  <c r="AP861" i="5" s="1"/>
  <c r="AA861" i="5"/>
  <c r="AK862" i="5"/>
  <c r="AP862" i="5" s="1"/>
  <c r="AA862" i="5"/>
  <c r="AK863" i="5"/>
  <c r="AP863" i="5" s="1"/>
  <c r="AA863" i="5"/>
  <c r="AK864" i="5"/>
  <c r="AP864" i="5" s="1"/>
  <c r="AA864" i="5"/>
  <c r="AK865" i="5"/>
  <c r="AP865" i="5" s="1"/>
  <c r="AA865" i="5"/>
  <c r="AK866" i="5"/>
  <c r="AP866" i="5" s="1"/>
  <c r="AA866" i="5"/>
  <c r="AK867" i="5"/>
  <c r="AP867" i="5" s="1"/>
  <c r="AA867" i="5"/>
  <c r="AK868" i="5"/>
  <c r="AP868" i="5" s="1"/>
  <c r="AA868" i="5"/>
  <c r="AK869" i="5"/>
  <c r="AP869" i="5" s="1"/>
  <c r="AA869" i="5"/>
  <c r="AK870" i="5"/>
  <c r="AP870" i="5" s="1"/>
  <c r="AA870" i="5"/>
  <c r="AK871" i="5"/>
  <c r="AP871" i="5" s="1"/>
  <c r="AA871" i="5"/>
  <c r="AK872" i="5"/>
  <c r="AP872" i="5" s="1"/>
  <c r="AA872" i="5"/>
  <c r="AK873" i="5"/>
  <c r="AP873" i="5" s="1"/>
  <c r="AA873" i="5"/>
  <c r="AK874" i="5"/>
  <c r="AP874" i="5" s="1"/>
  <c r="AA874" i="5"/>
  <c r="AK875" i="5"/>
  <c r="AP875" i="5" s="1"/>
  <c r="AA875" i="5"/>
  <c r="AK876" i="5"/>
  <c r="AP876" i="5" s="1"/>
  <c r="AA876" i="5"/>
  <c r="AK877" i="5"/>
  <c r="AP877" i="5" s="1"/>
  <c r="AA877" i="5"/>
  <c r="AK878" i="5"/>
  <c r="AP878" i="5" s="1"/>
  <c r="AA878" i="5"/>
  <c r="AK879" i="5"/>
  <c r="AP879" i="5" s="1"/>
  <c r="AA879" i="5"/>
  <c r="AK880" i="5"/>
  <c r="AP880" i="5" s="1"/>
  <c r="AA880" i="5"/>
  <c r="AK881" i="5"/>
  <c r="AP881" i="5" s="1"/>
  <c r="AA881" i="5"/>
  <c r="AK882" i="5"/>
  <c r="AP882" i="5" s="1"/>
  <c r="AA882" i="5"/>
  <c r="AK883" i="5"/>
  <c r="AP883" i="5" s="1"/>
  <c r="AA883" i="5"/>
  <c r="AK884" i="5"/>
  <c r="AP884" i="5" s="1"/>
  <c r="AA884" i="5"/>
  <c r="AK885" i="5"/>
  <c r="AP885" i="5" s="1"/>
  <c r="AA885" i="5"/>
  <c r="U886" i="5"/>
  <c r="V886" i="5"/>
  <c r="AA886" i="5" s="1"/>
  <c r="U887" i="5"/>
  <c r="V887" i="5"/>
  <c r="AA887" i="5" s="1"/>
  <c r="U888" i="5"/>
  <c r="V888" i="5"/>
  <c r="AA888" i="5" s="1"/>
  <c r="U889" i="5"/>
  <c r="V889" i="5"/>
  <c r="AA889" i="5" s="1"/>
  <c r="U890" i="5"/>
  <c r="V890" i="5"/>
  <c r="AA890" i="5" s="1"/>
  <c r="U891" i="5"/>
  <c r="V891" i="5"/>
  <c r="AA891" i="5" s="1"/>
  <c r="U892" i="5"/>
  <c r="V892" i="5"/>
  <c r="AA892" i="5" s="1"/>
  <c r="U893" i="5"/>
  <c r="V893" i="5"/>
  <c r="AA893" i="5" s="1"/>
  <c r="AK894" i="5"/>
  <c r="AP894" i="5" s="1"/>
  <c r="AA894" i="5"/>
  <c r="U895" i="5"/>
  <c r="V895" i="5"/>
  <c r="AA895" i="5" s="1"/>
  <c r="U896" i="5"/>
  <c r="V896" i="5"/>
  <c r="AA896" i="5" s="1"/>
  <c r="U897" i="5"/>
  <c r="V897" i="5"/>
  <c r="AA897" i="5" s="1"/>
  <c r="U898" i="5"/>
  <c r="V898" i="5"/>
  <c r="AA898" i="5" s="1"/>
  <c r="AK899" i="5"/>
  <c r="AP899" i="5" s="1"/>
  <c r="AA899" i="5"/>
  <c r="U902" i="5"/>
  <c r="V902" i="5"/>
  <c r="AA902" i="5" s="1"/>
  <c r="U903" i="5"/>
  <c r="V903" i="5"/>
  <c r="AA903" i="5" s="1"/>
  <c r="U904" i="5"/>
  <c r="V904" i="5"/>
  <c r="AA904" i="5" s="1"/>
  <c r="AK905" i="5"/>
  <c r="AP905" i="5" s="1"/>
  <c r="AA905" i="5"/>
  <c r="U906" i="5"/>
  <c r="V906" i="5"/>
  <c r="AA906" i="5" s="1"/>
  <c r="AK907" i="5"/>
  <c r="AP907" i="5" s="1"/>
  <c r="AA907" i="5"/>
  <c r="AK908" i="5"/>
  <c r="AP908" i="5" s="1"/>
  <c r="AA908" i="5"/>
  <c r="AK909" i="5"/>
  <c r="AP909" i="5" s="1"/>
  <c r="AA909" i="5"/>
  <c r="U910" i="5"/>
  <c r="V910" i="5"/>
  <c r="AA910" i="5" s="1"/>
  <c r="AK911" i="5"/>
  <c r="AP911" i="5" s="1"/>
  <c r="AA911" i="5"/>
  <c r="AK912" i="5"/>
  <c r="AP912" i="5" s="1"/>
  <c r="AA912" i="5"/>
  <c r="AK913" i="5"/>
  <c r="AP913" i="5" s="1"/>
  <c r="AA913" i="5"/>
  <c r="AK914" i="5"/>
  <c r="AP914" i="5" s="1"/>
  <c r="AA914" i="5"/>
  <c r="U915" i="5"/>
  <c r="V915" i="5"/>
  <c r="AA915" i="5" s="1"/>
  <c r="AK916" i="5"/>
  <c r="AP916" i="5" s="1"/>
  <c r="AA916" i="5"/>
  <c r="AK917" i="5"/>
  <c r="AP917" i="5" s="1"/>
  <c r="AA917" i="5"/>
  <c r="AK918" i="5"/>
  <c r="AP918" i="5" s="1"/>
  <c r="AA918" i="5"/>
  <c r="AK919" i="5"/>
  <c r="AP919" i="5" s="1"/>
  <c r="AA919" i="5"/>
  <c r="U920" i="5"/>
  <c r="V920" i="5"/>
  <c r="AA920" i="5" s="1"/>
  <c r="U921" i="5"/>
  <c r="V921" i="5"/>
  <c r="AA921" i="5" s="1"/>
  <c r="U922" i="5"/>
  <c r="V922" i="5"/>
  <c r="AA922" i="5" s="1"/>
  <c r="U923" i="5"/>
  <c r="V923" i="5"/>
  <c r="AA923" i="5" s="1"/>
  <c r="U924" i="5"/>
  <c r="V924" i="5"/>
  <c r="AA924" i="5" s="1"/>
  <c r="U925" i="5"/>
  <c r="V925" i="5"/>
  <c r="AA925" i="5" s="1"/>
  <c r="U926" i="5"/>
  <c r="V926" i="5"/>
  <c r="AA926" i="5" s="1"/>
  <c r="U927" i="5"/>
  <c r="V927" i="5"/>
  <c r="AA927" i="5" s="1"/>
  <c r="U928" i="5"/>
  <c r="V928" i="5"/>
  <c r="AA928" i="5" s="1"/>
  <c r="U929" i="5"/>
  <c r="V929" i="5"/>
  <c r="AA929" i="5" s="1"/>
  <c r="U930" i="5"/>
  <c r="V930" i="5"/>
  <c r="AA930" i="5" s="1"/>
  <c r="U931" i="5"/>
  <c r="V931" i="5"/>
  <c r="AA931" i="5" s="1"/>
  <c r="AK932" i="5"/>
  <c r="AP932" i="5" s="1"/>
  <c r="AA932" i="5"/>
  <c r="U933" i="5"/>
  <c r="V933" i="5"/>
  <c r="AA933" i="5" s="1"/>
  <c r="U934" i="5"/>
  <c r="V934" i="5"/>
  <c r="AA934" i="5" s="1"/>
  <c r="U935" i="5"/>
  <c r="V935" i="5"/>
  <c r="AA935" i="5" s="1"/>
  <c r="U936" i="5"/>
  <c r="V936" i="5"/>
  <c r="AA936" i="5" s="1"/>
  <c r="U937" i="5"/>
  <c r="V937" i="5"/>
  <c r="AA937" i="5" s="1"/>
  <c r="U938" i="5"/>
  <c r="V938" i="5"/>
  <c r="AA938" i="5" s="1"/>
  <c r="U939" i="5"/>
  <c r="V939" i="5"/>
  <c r="AA939" i="5" s="1"/>
  <c r="U940" i="5"/>
  <c r="V940" i="5"/>
  <c r="AA940" i="5" s="1"/>
  <c r="U941" i="5"/>
  <c r="V941" i="5"/>
  <c r="AA941" i="5" s="1"/>
  <c r="U942" i="5"/>
  <c r="V942" i="5"/>
  <c r="AA942" i="5" s="1"/>
  <c r="AK943" i="5"/>
  <c r="AP943" i="5" s="1"/>
  <c r="AA943" i="5"/>
  <c r="U944" i="5"/>
  <c r="V944" i="5"/>
  <c r="AA944" i="5" s="1"/>
  <c r="U945" i="5"/>
  <c r="V945" i="5"/>
  <c r="AA945" i="5" s="1"/>
  <c r="U946" i="5"/>
  <c r="V946" i="5"/>
  <c r="AA946" i="5" s="1"/>
  <c r="U947" i="5"/>
  <c r="V947" i="5"/>
  <c r="AA947" i="5" s="1"/>
  <c r="U948" i="5"/>
  <c r="V948" i="5"/>
  <c r="AA948" i="5" s="1"/>
  <c r="U949" i="5"/>
  <c r="V949" i="5"/>
  <c r="AA949" i="5" s="1"/>
  <c r="U950" i="5"/>
  <c r="V950" i="5"/>
  <c r="AA950" i="5" s="1"/>
  <c r="U951" i="5"/>
  <c r="V951" i="5"/>
  <c r="AA951" i="5" s="1"/>
  <c r="U952" i="5"/>
  <c r="V952" i="5"/>
  <c r="AA952" i="5" s="1"/>
  <c r="U953" i="5"/>
  <c r="V953" i="5"/>
  <c r="AA953" i="5" s="1"/>
  <c r="U954" i="5"/>
  <c r="V954" i="5"/>
  <c r="AA954" i="5" s="1"/>
  <c r="U955" i="5"/>
  <c r="V955" i="5"/>
  <c r="AA955" i="5" s="1"/>
  <c r="U956" i="5"/>
  <c r="V956" i="5"/>
  <c r="AA956" i="5" s="1"/>
  <c r="U957" i="5"/>
  <c r="V957" i="5"/>
  <c r="AA957" i="5" s="1"/>
  <c r="U958" i="5"/>
  <c r="V958" i="5"/>
  <c r="AA958" i="5" s="1"/>
  <c r="U959" i="5"/>
  <c r="V959" i="5"/>
  <c r="AA959" i="5" s="1"/>
  <c r="AK960" i="5"/>
  <c r="AP960" i="5" s="1"/>
  <c r="AA960" i="5"/>
  <c r="AK961" i="5"/>
  <c r="AP961" i="5" s="1"/>
  <c r="AA961" i="5"/>
  <c r="AK962" i="5"/>
  <c r="AP962" i="5" s="1"/>
  <c r="AA962" i="5"/>
  <c r="AK963" i="5"/>
  <c r="AP963" i="5" s="1"/>
  <c r="AA963" i="5"/>
  <c r="AK964" i="5"/>
  <c r="AP964" i="5" s="1"/>
  <c r="AA964" i="5"/>
  <c r="U965" i="5"/>
  <c r="V965" i="5"/>
  <c r="AA965" i="5" s="1"/>
  <c r="U966" i="5"/>
  <c r="V966" i="5"/>
  <c r="AA966" i="5" s="1"/>
  <c r="U967" i="5"/>
  <c r="V967" i="5"/>
  <c r="AA967" i="5" s="1"/>
  <c r="U968" i="5"/>
  <c r="V968" i="5"/>
  <c r="AA968" i="5" s="1"/>
  <c r="U969" i="5"/>
  <c r="V969" i="5"/>
  <c r="AA969" i="5" s="1"/>
  <c r="AK970" i="5"/>
  <c r="AP970" i="5" s="1"/>
  <c r="AA970" i="5"/>
  <c r="AK971" i="5"/>
  <c r="AP971" i="5" s="1"/>
  <c r="AA971" i="5"/>
  <c r="U972" i="5"/>
  <c r="V972" i="5"/>
  <c r="AA972" i="5" s="1"/>
  <c r="AK973" i="5"/>
  <c r="AP973" i="5" s="1"/>
  <c r="AA973" i="5"/>
  <c r="AK974" i="5"/>
  <c r="AP974" i="5" s="1"/>
  <c r="AA974" i="5"/>
  <c r="U975" i="5"/>
  <c r="V975" i="5"/>
  <c r="AA975" i="5" s="1"/>
  <c r="U976" i="5"/>
  <c r="V976" i="5"/>
  <c r="AA976" i="5" s="1"/>
  <c r="U977" i="5"/>
  <c r="V977" i="5"/>
  <c r="AA977" i="5" s="1"/>
  <c r="U978" i="5"/>
  <c r="V978" i="5"/>
  <c r="AA978" i="5" s="1"/>
  <c r="U979" i="5"/>
  <c r="V979" i="5"/>
  <c r="AA979" i="5" s="1"/>
  <c r="U980" i="5"/>
  <c r="V980" i="5"/>
  <c r="AA980" i="5" s="1"/>
  <c r="U981" i="5"/>
  <c r="V981" i="5"/>
  <c r="AA981" i="5" s="1"/>
  <c r="U982" i="5"/>
  <c r="V982" i="5"/>
  <c r="AA982" i="5" s="1"/>
  <c r="U983" i="5"/>
  <c r="V983" i="5"/>
  <c r="AA983" i="5" s="1"/>
  <c r="U984" i="5"/>
  <c r="V984" i="5"/>
  <c r="AA984" i="5" s="1"/>
  <c r="U985" i="5"/>
  <c r="V985" i="5"/>
  <c r="AA985" i="5" s="1"/>
  <c r="U986" i="5"/>
  <c r="V986" i="5"/>
  <c r="AA986" i="5" s="1"/>
  <c r="U988" i="5"/>
  <c r="V988" i="5"/>
  <c r="AA988" i="5" s="1"/>
  <c r="U989" i="5"/>
  <c r="V989" i="5"/>
  <c r="AA989" i="5" s="1"/>
  <c r="U990" i="5"/>
  <c r="V990" i="5"/>
  <c r="AA990" i="5" s="1"/>
  <c r="U991" i="5"/>
  <c r="V991" i="5"/>
  <c r="AA991" i="5" s="1"/>
  <c r="U992" i="5"/>
  <c r="V992" i="5"/>
  <c r="AA992" i="5" s="1"/>
  <c r="U993" i="5"/>
  <c r="V993" i="5"/>
  <c r="AA993" i="5" s="1"/>
  <c r="AK994" i="5"/>
  <c r="AP994" i="5" s="1"/>
  <c r="AA994" i="5"/>
  <c r="U995" i="5"/>
  <c r="V995" i="5"/>
  <c r="AA995" i="5" s="1"/>
  <c r="U996" i="5"/>
  <c r="V996" i="5"/>
  <c r="AA996" i="5" s="1"/>
  <c r="U997" i="5"/>
  <c r="V997" i="5"/>
  <c r="AA997" i="5" s="1"/>
  <c r="U998" i="5"/>
  <c r="V998" i="5"/>
  <c r="AA998" i="5" s="1"/>
  <c r="U999" i="5"/>
  <c r="V999" i="5"/>
  <c r="AA999" i="5" s="1"/>
  <c r="U1000" i="5"/>
  <c r="V1000" i="5"/>
  <c r="AA1000" i="5" s="1"/>
  <c r="U1001" i="5"/>
  <c r="V1001" i="5"/>
  <c r="AA1001" i="5" s="1"/>
  <c r="U1002" i="5"/>
  <c r="V1002" i="5"/>
  <c r="AA1002" i="5" s="1"/>
  <c r="U1003" i="5"/>
  <c r="V1003" i="5"/>
  <c r="AA1003" i="5" s="1"/>
  <c r="U1004" i="5"/>
  <c r="V1004" i="5"/>
  <c r="AA1004" i="5" s="1"/>
  <c r="U1005" i="5"/>
  <c r="V1005" i="5"/>
  <c r="AA1005" i="5" s="1"/>
  <c r="U1006" i="5"/>
  <c r="V1006" i="5"/>
  <c r="AA1006" i="5" s="1"/>
  <c r="U1007" i="5"/>
  <c r="V1007" i="5"/>
  <c r="AA1007" i="5" s="1"/>
  <c r="U1008" i="5"/>
  <c r="V1008" i="5"/>
  <c r="AA1008" i="5" s="1"/>
  <c r="U1009" i="5"/>
  <c r="V1009" i="5"/>
  <c r="AA1009" i="5" s="1"/>
  <c r="U1010" i="5"/>
  <c r="V1010" i="5"/>
  <c r="AA1010" i="5" s="1"/>
  <c r="U1011" i="5"/>
  <c r="V1011" i="5"/>
  <c r="AA1011" i="5" s="1"/>
  <c r="U1012" i="5"/>
  <c r="V1012" i="5"/>
  <c r="AA1012" i="5" s="1"/>
  <c r="U1013" i="5"/>
  <c r="V1013" i="5"/>
  <c r="AA1013" i="5" s="1"/>
  <c r="U1014" i="5"/>
  <c r="V1014" i="5"/>
  <c r="AA1014" i="5" s="1"/>
  <c r="U1015" i="5"/>
  <c r="V1015" i="5"/>
  <c r="AA1015" i="5" s="1"/>
  <c r="U1016" i="5"/>
  <c r="V1016" i="5"/>
  <c r="AA1016" i="5" s="1"/>
  <c r="AK1017" i="5"/>
  <c r="AP1017" i="5" s="1"/>
  <c r="AA1017" i="5"/>
  <c r="AK1018" i="5"/>
  <c r="AP1018" i="5" s="1"/>
  <c r="AA1018" i="5"/>
  <c r="AK1019" i="5"/>
  <c r="AP1019" i="5" s="1"/>
  <c r="AA1019" i="5"/>
  <c r="AK1020" i="5"/>
  <c r="AP1020" i="5" s="1"/>
  <c r="AA1020" i="5"/>
  <c r="AK1021" i="5"/>
  <c r="AP1021" i="5" s="1"/>
  <c r="AA1021" i="5"/>
  <c r="AK1022" i="5"/>
  <c r="AP1022" i="5" s="1"/>
  <c r="AA1022" i="5"/>
  <c r="U1023" i="5"/>
  <c r="V1023" i="5"/>
  <c r="AA1023" i="5" s="1"/>
  <c r="AK1024" i="5"/>
  <c r="AP1024" i="5" s="1"/>
  <c r="AA1024" i="5"/>
  <c r="AK1025" i="5"/>
  <c r="AP1025" i="5" s="1"/>
  <c r="AA1025" i="5"/>
  <c r="AK1026" i="5"/>
  <c r="AP1026" i="5" s="1"/>
  <c r="AA1026" i="5"/>
  <c r="AK1027" i="5"/>
  <c r="AP1027" i="5" s="1"/>
  <c r="AA1027" i="5"/>
  <c r="U1028" i="5"/>
  <c r="V1028" i="5"/>
  <c r="AA1028" i="5" s="1"/>
  <c r="AK1029" i="5"/>
  <c r="AP1029" i="5" s="1"/>
  <c r="AA1029" i="5"/>
  <c r="AK1030" i="5"/>
  <c r="AP1030" i="5" s="1"/>
  <c r="AA1030" i="5"/>
  <c r="AK1031" i="5"/>
  <c r="AP1031" i="5" s="1"/>
  <c r="AA1031" i="5"/>
  <c r="AK1032" i="5"/>
  <c r="AP1032" i="5" s="1"/>
  <c r="AA1032" i="5"/>
  <c r="AK1033" i="5"/>
  <c r="AP1033" i="5" s="1"/>
  <c r="AA1033" i="5"/>
  <c r="AK1034" i="5"/>
  <c r="AP1034" i="5" s="1"/>
  <c r="AA1034" i="5"/>
  <c r="AK1035" i="5"/>
  <c r="AP1035" i="5" s="1"/>
  <c r="AA1035" i="5"/>
  <c r="AK1036" i="5"/>
  <c r="AP1036" i="5" s="1"/>
  <c r="AA1036" i="5"/>
  <c r="U1037" i="5"/>
  <c r="V1037" i="5"/>
  <c r="AA1037" i="5" s="1"/>
  <c r="U1038" i="5"/>
  <c r="V1038" i="5"/>
  <c r="AA1038" i="5" s="1"/>
  <c r="U1039" i="5"/>
  <c r="V1039" i="5"/>
  <c r="AA1039" i="5" s="1"/>
  <c r="U1040" i="5"/>
  <c r="V1040" i="5"/>
  <c r="AA1040" i="5" s="1"/>
  <c r="U1041" i="5"/>
  <c r="V1041" i="5"/>
  <c r="AA1041" i="5" s="1"/>
  <c r="U1042" i="5"/>
  <c r="V1042" i="5"/>
  <c r="AA1042" i="5" s="1"/>
  <c r="AK1043" i="5"/>
  <c r="AP1043" i="5" s="1"/>
  <c r="AA1043" i="5"/>
  <c r="AK1044" i="5"/>
  <c r="AP1044" i="5" s="1"/>
  <c r="AA1044" i="5"/>
  <c r="U1045" i="5"/>
  <c r="V1045" i="5"/>
  <c r="AA1045" i="5" s="1"/>
  <c r="U1047" i="5"/>
  <c r="V1047" i="5"/>
  <c r="AA1047" i="5" s="1"/>
  <c r="AK1048" i="5"/>
  <c r="AP1048" i="5" s="1"/>
  <c r="AA1048" i="5"/>
  <c r="AK1049" i="5"/>
  <c r="AP1049" i="5" s="1"/>
  <c r="AA1049" i="5"/>
  <c r="AK1050" i="5"/>
  <c r="AP1050" i="5" s="1"/>
  <c r="AA1050" i="5"/>
  <c r="AK1051" i="5"/>
  <c r="AP1051" i="5" s="1"/>
  <c r="AA1051" i="5"/>
  <c r="AK1052" i="5"/>
  <c r="AP1052" i="5" s="1"/>
  <c r="AA1052" i="5"/>
  <c r="U1053" i="5"/>
  <c r="V1053" i="5"/>
  <c r="AA1053" i="5" s="1"/>
  <c r="U1054" i="5"/>
  <c r="V1054" i="5"/>
  <c r="AA1054" i="5" s="1"/>
  <c r="U1055" i="5"/>
  <c r="V1055" i="5"/>
  <c r="AA1055" i="5" s="1"/>
  <c r="U1056" i="5"/>
  <c r="V1056" i="5"/>
  <c r="AA1056" i="5" s="1"/>
  <c r="U1057" i="5"/>
  <c r="V1057" i="5"/>
  <c r="AA1057" i="5" s="1"/>
  <c r="U1058" i="5"/>
  <c r="V1058" i="5"/>
  <c r="AA1058" i="5" s="1"/>
  <c r="U1059" i="5"/>
  <c r="V1059" i="5"/>
  <c r="AA1059" i="5" s="1"/>
  <c r="U1060" i="5"/>
  <c r="V1060" i="5"/>
  <c r="AA1060" i="5" s="1"/>
  <c r="U1061" i="5"/>
  <c r="V1061" i="5"/>
  <c r="AA1061" i="5" s="1"/>
  <c r="U1062" i="5"/>
  <c r="V1062" i="5"/>
  <c r="AA1062" i="5" s="1"/>
  <c r="U1063" i="5"/>
  <c r="V1063" i="5"/>
  <c r="AA1063" i="5" s="1"/>
  <c r="U1064" i="5"/>
  <c r="V1064" i="5"/>
  <c r="AA1064" i="5" s="1"/>
  <c r="U1065" i="5"/>
  <c r="V1065" i="5"/>
  <c r="AA1065" i="5" s="1"/>
  <c r="U1066" i="5"/>
  <c r="V1066" i="5"/>
  <c r="AA1066" i="5" s="1"/>
  <c r="U1067" i="5"/>
  <c r="V1067" i="5"/>
  <c r="AA1067" i="5" s="1"/>
  <c r="U1068" i="5"/>
  <c r="V1068" i="5"/>
  <c r="AA1068" i="5" s="1"/>
  <c r="U1069" i="5"/>
  <c r="V1069" i="5"/>
  <c r="AA1069" i="5" s="1"/>
  <c r="U1070" i="5"/>
  <c r="V1070" i="5"/>
  <c r="AA1070" i="5" s="1"/>
  <c r="U1071" i="5"/>
  <c r="V1071" i="5"/>
  <c r="AA1071" i="5" s="1"/>
  <c r="U1072" i="5"/>
  <c r="V1072" i="5"/>
  <c r="AA1072" i="5" s="1"/>
  <c r="U1073" i="5"/>
  <c r="V1073" i="5"/>
  <c r="AA1073" i="5" s="1"/>
  <c r="U1074" i="5"/>
  <c r="V1074" i="5"/>
  <c r="AA1074" i="5" s="1"/>
  <c r="U1075" i="5"/>
  <c r="V1075" i="5"/>
  <c r="AA1075" i="5" s="1"/>
  <c r="U1076" i="5"/>
  <c r="V1076" i="5"/>
  <c r="AA1076" i="5" s="1"/>
  <c r="U1077" i="5"/>
  <c r="V1077" i="5"/>
  <c r="AA1077" i="5" s="1"/>
  <c r="U1079" i="5"/>
  <c r="V1079" i="5"/>
  <c r="AA1079" i="5" s="1"/>
  <c r="U1080" i="5"/>
  <c r="V1080" i="5"/>
  <c r="AA1080" i="5" s="1"/>
  <c r="U1081" i="5"/>
  <c r="V1081" i="5"/>
  <c r="AA1081" i="5" s="1"/>
  <c r="U1082" i="5"/>
  <c r="V1082" i="5"/>
  <c r="AA1082" i="5" s="1"/>
  <c r="AK1083" i="5"/>
  <c r="AP1083" i="5" s="1"/>
  <c r="AA1083" i="5"/>
  <c r="U1084" i="5"/>
  <c r="V1084" i="5"/>
  <c r="AA1084" i="5" s="1"/>
  <c r="U1085" i="5"/>
  <c r="V1085" i="5"/>
  <c r="AA1085" i="5" s="1"/>
  <c r="U1086" i="5"/>
  <c r="V1086" i="5"/>
  <c r="AA1086" i="5" s="1"/>
  <c r="U1087" i="5"/>
  <c r="V1087" i="5"/>
  <c r="AA1087" i="5" s="1"/>
  <c r="U1088" i="5"/>
  <c r="V1088" i="5"/>
  <c r="AA1088" i="5" s="1"/>
  <c r="U1089" i="5"/>
  <c r="V1089" i="5"/>
  <c r="AA1089" i="5" s="1"/>
  <c r="U1090" i="5"/>
  <c r="V1090" i="5"/>
  <c r="AA1090" i="5" s="1"/>
  <c r="U1091" i="5"/>
  <c r="V1091" i="5"/>
  <c r="AA1091" i="5" s="1"/>
  <c r="U1092" i="5"/>
  <c r="V1092" i="5"/>
  <c r="AA1092" i="5" s="1"/>
  <c r="U1093" i="5"/>
  <c r="V1093" i="5"/>
  <c r="AA1093" i="5" s="1"/>
  <c r="U1094" i="5"/>
  <c r="V1094" i="5"/>
  <c r="AA1094" i="5" s="1"/>
  <c r="U1107" i="5"/>
  <c r="V1107" i="5"/>
  <c r="AA1107" i="5" s="1"/>
  <c r="AK1108" i="5"/>
  <c r="AP1108" i="5" s="1"/>
  <c r="AA1108" i="5"/>
  <c r="AK1109" i="5"/>
  <c r="AP1109" i="5" s="1"/>
  <c r="AA1109" i="5"/>
  <c r="AK1110" i="5"/>
  <c r="AP1110" i="5" s="1"/>
  <c r="AA1110" i="5"/>
  <c r="AK1111" i="5"/>
  <c r="AP1111" i="5" s="1"/>
  <c r="AA1111" i="5"/>
  <c r="AK1112" i="5"/>
  <c r="AP1112" i="5" s="1"/>
  <c r="AA1112" i="5"/>
  <c r="AK1113" i="5"/>
  <c r="AP1113" i="5" s="1"/>
  <c r="AA1113" i="5"/>
  <c r="AK1114" i="5"/>
  <c r="AP1114" i="5" s="1"/>
  <c r="AA1114" i="5"/>
  <c r="AK1115" i="5"/>
  <c r="AP1115" i="5" s="1"/>
  <c r="AA1115" i="5"/>
  <c r="AK1116" i="5"/>
  <c r="AP1116" i="5" s="1"/>
  <c r="AA1116" i="5"/>
  <c r="AK1117" i="5"/>
  <c r="AP1117" i="5" s="1"/>
  <c r="AA1117" i="5"/>
  <c r="AK1118" i="5"/>
  <c r="AP1118" i="5" s="1"/>
  <c r="AA1118" i="5"/>
  <c r="AK1119" i="5"/>
  <c r="AP1119" i="5" s="1"/>
  <c r="AA1119" i="5"/>
  <c r="AK1120" i="5"/>
  <c r="AP1120" i="5" s="1"/>
  <c r="AA1120" i="5"/>
  <c r="AK1121" i="5"/>
  <c r="AP1121" i="5" s="1"/>
  <c r="AA1121" i="5"/>
  <c r="U1122" i="5"/>
  <c r="V1122" i="5"/>
  <c r="AA1122" i="5" s="1"/>
  <c r="U1123" i="5"/>
  <c r="V1123" i="5"/>
  <c r="AA1123" i="5" s="1"/>
  <c r="U1124" i="5"/>
  <c r="V1124" i="5"/>
  <c r="AA1124" i="5" s="1"/>
  <c r="U1125" i="5"/>
  <c r="V1125" i="5"/>
  <c r="AA1125" i="5" s="1"/>
  <c r="U1126" i="5"/>
  <c r="V1126" i="5"/>
  <c r="AA1126" i="5" s="1"/>
  <c r="U1127" i="5"/>
  <c r="V1127" i="5"/>
  <c r="AA1127" i="5" s="1"/>
  <c r="U1128" i="5"/>
  <c r="V1128" i="5"/>
  <c r="AA1128" i="5" s="1"/>
  <c r="AK740" i="5" l="1"/>
  <c r="AP740" i="5" s="1"/>
  <c r="AE740" i="5"/>
  <c r="AK118" i="5"/>
  <c r="AP118" i="5" s="1"/>
  <c r="AE118" i="5"/>
  <c r="AK115" i="5"/>
  <c r="AP115" i="5" s="1"/>
  <c r="AE115" i="5"/>
  <c r="AK111" i="5"/>
  <c r="AP111" i="5" s="1"/>
  <c r="AE111" i="5"/>
  <c r="AK107" i="5"/>
  <c r="AP107" i="5" s="1"/>
  <c r="AE107" i="5"/>
  <c r="AK103" i="5"/>
  <c r="AP103" i="5" s="1"/>
  <c r="AE103" i="5"/>
  <c r="AK99" i="5"/>
  <c r="AP99" i="5" s="1"/>
  <c r="AE99" i="5"/>
  <c r="AK97" i="5"/>
  <c r="AP97" i="5" s="1"/>
  <c r="AE97" i="5"/>
  <c r="AK95" i="5"/>
  <c r="AP95" i="5" s="1"/>
  <c r="AE95" i="5"/>
  <c r="AK91" i="5"/>
  <c r="AP91" i="5" s="1"/>
  <c r="AE91" i="5"/>
  <c r="AK87" i="5"/>
  <c r="AP87" i="5" s="1"/>
  <c r="AE87" i="5"/>
  <c r="AK83" i="5"/>
  <c r="AP83" i="5" s="1"/>
  <c r="AE83" i="5"/>
  <c r="AK69" i="5"/>
  <c r="AP69" i="5" s="1"/>
  <c r="AE69" i="5"/>
  <c r="AK63" i="5"/>
  <c r="AP63" i="5" s="1"/>
  <c r="AE63" i="5"/>
  <c r="AK59" i="5"/>
  <c r="AP59" i="5" s="1"/>
  <c r="AE59" i="5"/>
  <c r="AK27" i="5"/>
  <c r="AP27" i="5" s="1"/>
  <c r="AE27" i="5"/>
  <c r="AK23" i="5"/>
  <c r="AP23" i="5" s="1"/>
  <c r="AE23" i="5"/>
  <c r="AK19" i="5"/>
  <c r="AP19" i="5" s="1"/>
  <c r="AE19" i="5"/>
  <c r="AK10" i="5"/>
  <c r="AP10" i="5" s="1"/>
  <c r="AE10" i="5"/>
  <c r="AK8" i="5"/>
  <c r="AP8" i="5" s="1"/>
  <c r="AE8" i="5"/>
  <c r="AK5" i="5"/>
  <c r="AP5" i="5" s="1"/>
  <c r="AE5" i="5"/>
  <c r="AK1124" i="5"/>
  <c r="AP1124" i="5" s="1"/>
  <c r="AE1124" i="5"/>
  <c r="AK1122" i="5"/>
  <c r="AP1122" i="5" s="1"/>
  <c r="AE1122" i="5"/>
  <c r="AK1092" i="5"/>
  <c r="AP1092" i="5" s="1"/>
  <c r="AE1092" i="5"/>
  <c r="AK1088" i="5"/>
  <c r="AP1088" i="5" s="1"/>
  <c r="AE1088" i="5"/>
  <c r="AK1084" i="5"/>
  <c r="AP1084" i="5" s="1"/>
  <c r="AE1084" i="5"/>
  <c r="AK1080" i="5"/>
  <c r="AP1080" i="5" s="1"/>
  <c r="AE1080" i="5"/>
  <c r="AK1075" i="5"/>
  <c r="AP1075" i="5" s="1"/>
  <c r="AE1075" i="5"/>
  <c r="AK1072" i="5"/>
  <c r="AP1072" i="5" s="1"/>
  <c r="AE1072" i="5"/>
  <c r="AK1068" i="5"/>
  <c r="AP1068" i="5" s="1"/>
  <c r="AE1068" i="5"/>
  <c r="AK1064" i="5"/>
  <c r="AP1064" i="5" s="1"/>
  <c r="AE1064" i="5"/>
  <c r="AK1060" i="5"/>
  <c r="AP1060" i="5" s="1"/>
  <c r="AE1060" i="5"/>
  <c r="AK1057" i="5"/>
  <c r="AP1057" i="5" s="1"/>
  <c r="AE1057" i="5"/>
  <c r="AK1053" i="5"/>
  <c r="AP1053" i="5" s="1"/>
  <c r="AE1053" i="5"/>
  <c r="AK1042" i="5"/>
  <c r="AP1042" i="5" s="1"/>
  <c r="AE1042" i="5"/>
  <c r="AK1038" i="5"/>
  <c r="AP1038" i="5" s="1"/>
  <c r="AE1038" i="5"/>
  <c r="AK1028" i="5"/>
  <c r="AP1028" i="5" s="1"/>
  <c r="AE1028" i="5"/>
  <c r="AK1014" i="5"/>
  <c r="AP1014" i="5" s="1"/>
  <c r="AE1014" i="5"/>
  <c r="AK1010" i="5"/>
  <c r="AP1010" i="5" s="1"/>
  <c r="AE1010" i="5"/>
  <c r="AK1006" i="5"/>
  <c r="AP1006" i="5" s="1"/>
  <c r="AE1006" i="5"/>
  <c r="AK1004" i="5"/>
  <c r="AP1004" i="5" s="1"/>
  <c r="AE1004" i="5"/>
  <c r="AK1000" i="5"/>
  <c r="AP1000" i="5" s="1"/>
  <c r="AE1000" i="5"/>
  <c r="AK996" i="5"/>
  <c r="AP996" i="5" s="1"/>
  <c r="AE996" i="5"/>
  <c r="AK993" i="5"/>
  <c r="AP993" i="5" s="1"/>
  <c r="AE993" i="5"/>
  <c r="AK989" i="5"/>
  <c r="AP989" i="5" s="1"/>
  <c r="AE989" i="5"/>
  <c r="AK982" i="5"/>
  <c r="AP982" i="5" s="1"/>
  <c r="AE982" i="5"/>
  <c r="AK978" i="5"/>
  <c r="AP978" i="5" s="1"/>
  <c r="AE978" i="5"/>
  <c r="AK976" i="5"/>
  <c r="AP976" i="5" s="1"/>
  <c r="AE976" i="5"/>
  <c r="AK972" i="5"/>
  <c r="AP972" i="5" s="1"/>
  <c r="AE972" i="5"/>
  <c r="AK968" i="5"/>
  <c r="AP968" i="5" s="1"/>
  <c r="AE968" i="5"/>
  <c r="AK966" i="5"/>
  <c r="AP966" i="5" s="1"/>
  <c r="AE966" i="5"/>
  <c r="AK957" i="5"/>
  <c r="AP957" i="5" s="1"/>
  <c r="AE957" i="5"/>
  <c r="AK953" i="5"/>
  <c r="AP953" i="5" s="1"/>
  <c r="AE953" i="5"/>
  <c r="AK949" i="5"/>
  <c r="AP949" i="5" s="1"/>
  <c r="AE949" i="5"/>
  <c r="AK947" i="5"/>
  <c r="AP947" i="5" s="1"/>
  <c r="AE947" i="5"/>
  <c r="AK945" i="5"/>
  <c r="AP945" i="5" s="1"/>
  <c r="AE945" i="5"/>
  <c r="AK941" i="5"/>
  <c r="AP941" i="5" s="1"/>
  <c r="AE941" i="5"/>
  <c r="AK937" i="5"/>
  <c r="AP937" i="5" s="1"/>
  <c r="AE937" i="5"/>
  <c r="AK935" i="5"/>
  <c r="AP935" i="5" s="1"/>
  <c r="AE935" i="5"/>
  <c r="AK928" i="5"/>
  <c r="AP928" i="5" s="1"/>
  <c r="AE928" i="5"/>
  <c r="AK924" i="5"/>
  <c r="AP924" i="5" s="1"/>
  <c r="AE924" i="5"/>
  <c r="AK920" i="5"/>
  <c r="AP920" i="5" s="1"/>
  <c r="AE920" i="5"/>
  <c r="AK910" i="5"/>
  <c r="AP910" i="5" s="1"/>
  <c r="AE910" i="5"/>
  <c r="AK906" i="5"/>
  <c r="AP906" i="5" s="1"/>
  <c r="AE906" i="5"/>
  <c r="AK902" i="5"/>
  <c r="AP902" i="5" s="1"/>
  <c r="AE902" i="5"/>
  <c r="AK890" i="5"/>
  <c r="AP890" i="5" s="1"/>
  <c r="AE890" i="5"/>
  <c r="AK888" i="5"/>
  <c r="AP888" i="5" s="1"/>
  <c r="AE888" i="5"/>
  <c r="AK856" i="5"/>
  <c r="AP856" i="5" s="1"/>
  <c r="AE856" i="5"/>
  <c r="AK842" i="5"/>
  <c r="AP842" i="5" s="1"/>
  <c r="AE842" i="5"/>
  <c r="AK839" i="5"/>
  <c r="AP839" i="5" s="1"/>
  <c r="AE839" i="5"/>
  <c r="AK836" i="5"/>
  <c r="AP836" i="5" s="1"/>
  <c r="AE836" i="5"/>
  <c r="AK832" i="5"/>
  <c r="AP832" i="5" s="1"/>
  <c r="AE832" i="5"/>
  <c r="AK830" i="5"/>
  <c r="AP830" i="5" s="1"/>
  <c r="AE830" i="5"/>
  <c r="AK827" i="5"/>
  <c r="AP827" i="5" s="1"/>
  <c r="AE827" i="5"/>
  <c r="AK823" i="5"/>
  <c r="AP823" i="5" s="1"/>
  <c r="AE823" i="5"/>
  <c r="AK820" i="5"/>
  <c r="AP820" i="5" s="1"/>
  <c r="AE820" i="5"/>
  <c r="AK816" i="5"/>
  <c r="AP816" i="5" s="1"/>
  <c r="AE816" i="5"/>
  <c r="AK811" i="5"/>
  <c r="AP811" i="5" s="1"/>
  <c r="AE811" i="5"/>
  <c r="AK807" i="5"/>
  <c r="AP807" i="5" s="1"/>
  <c r="AE807" i="5"/>
  <c r="AK803" i="5"/>
  <c r="AP803" i="5" s="1"/>
  <c r="AE803" i="5"/>
  <c r="AK801" i="5"/>
  <c r="AP801" i="5" s="1"/>
  <c r="AE801" i="5"/>
  <c r="AK796" i="5"/>
  <c r="AP796" i="5" s="1"/>
  <c r="AE796" i="5"/>
  <c r="AK792" i="5"/>
  <c r="AP792" i="5" s="1"/>
  <c r="AE792" i="5"/>
  <c r="AK787" i="5"/>
  <c r="AP787" i="5" s="1"/>
  <c r="AE787" i="5"/>
  <c r="AK783" i="5"/>
  <c r="AP783" i="5" s="1"/>
  <c r="AE783" i="5"/>
  <c r="AK777" i="5"/>
  <c r="AP777" i="5" s="1"/>
  <c r="AE777" i="5"/>
  <c r="AK773" i="5"/>
  <c r="AP773" i="5" s="1"/>
  <c r="AE773" i="5"/>
  <c r="AK769" i="5"/>
  <c r="AP769" i="5" s="1"/>
  <c r="AE769" i="5"/>
  <c r="AK765" i="5"/>
  <c r="AP765" i="5" s="1"/>
  <c r="AE765" i="5"/>
  <c r="AK748" i="5"/>
  <c r="AP748" i="5" s="1"/>
  <c r="AE748" i="5"/>
  <c r="AK744" i="5"/>
  <c r="AP744" i="5" s="1"/>
  <c r="AE744" i="5"/>
  <c r="AK742" i="5"/>
  <c r="AP742" i="5" s="1"/>
  <c r="AE742" i="5"/>
  <c r="AK732" i="5"/>
  <c r="AP732" i="5" s="1"/>
  <c r="AE732" i="5"/>
  <c r="AK724" i="5"/>
  <c r="AP724" i="5" s="1"/>
  <c r="AE724" i="5"/>
  <c r="AK720" i="5"/>
  <c r="AP720" i="5" s="1"/>
  <c r="AE720" i="5"/>
  <c r="AK716" i="5"/>
  <c r="AP716" i="5" s="1"/>
  <c r="AE716" i="5"/>
  <c r="AK711" i="5"/>
  <c r="AP711" i="5" s="1"/>
  <c r="AE711" i="5"/>
  <c r="AK708" i="5"/>
  <c r="AP708" i="5" s="1"/>
  <c r="AE708" i="5"/>
  <c r="AK704" i="5"/>
  <c r="AP704" i="5" s="1"/>
  <c r="AE704" i="5"/>
  <c r="AK700" i="5"/>
  <c r="AP700" i="5" s="1"/>
  <c r="AE700" i="5"/>
  <c r="AK692" i="5"/>
  <c r="AP692" i="5" s="1"/>
  <c r="AE692" i="5"/>
  <c r="AK687" i="5"/>
  <c r="AP687" i="5" s="1"/>
  <c r="AE687" i="5"/>
  <c r="AK663" i="5"/>
  <c r="AP663" i="5" s="1"/>
  <c r="AE663" i="5"/>
  <c r="AK659" i="5"/>
  <c r="AP659" i="5" s="1"/>
  <c r="AE659" i="5"/>
  <c r="AK651" i="5"/>
  <c r="AP651" i="5" s="1"/>
  <c r="AE651" i="5"/>
  <c r="AK649" i="5"/>
  <c r="AP649" i="5" s="1"/>
  <c r="AE649" i="5"/>
  <c r="AK639" i="5"/>
  <c r="AP639" i="5" s="1"/>
  <c r="AE639" i="5"/>
  <c r="AK635" i="5"/>
  <c r="AP635" i="5" s="1"/>
  <c r="AE635" i="5"/>
  <c r="AK633" i="5"/>
  <c r="AP633" i="5" s="1"/>
  <c r="AE633" i="5"/>
  <c r="AK628" i="5"/>
  <c r="AP628" i="5" s="1"/>
  <c r="AE628" i="5"/>
  <c r="AK622" i="5"/>
  <c r="AP622" i="5" s="1"/>
  <c r="AE622" i="5"/>
  <c r="AK618" i="5"/>
  <c r="AP618" i="5" s="1"/>
  <c r="AE618" i="5"/>
  <c r="AK614" i="5"/>
  <c r="AP614" i="5" s="1"/>
  <c r="AE614" i="5"/>
  <c r="AK610" i="5"/>
  <c r="AP610" i="5" s="1"/>
  <c r="AE610" i="5"/>
  <c r="AK606" i="5"/>
  <c r="AP606" i="5" s="1"/>
  <c r="AE606" i="5"/>
  <c r="AK593" i="5"/>
  <c r="AP593" i="5" s="1"/>
  <c r="AE593" i="5"/>
  <c r="AK589" i="5"/>
  <c r="AP589" i="5" s="1"/>
  <c r="AE589" i="5"/>
  <c r="AK585" i="5"/>
  <c r="AP585" i="5" s="1"/>
  <c r="AE585" i="5"/>
  <c r="AK577" i="5"/>
  <c r="AP577" i="5" s="1"/>
  <c r="AE577" i="5"/>
  <c r="AK557" i="5"/>
  <c r="AP557" i="5" s="1"/>
  <c r="AE557" i="5"/>
  <c r="AK555" i="5"/>
  <c r="AP555" i="5" s="1"/>
  <c r="AE555" i="5"/>
  <c r="AK552" i="5"/>
  <c r="AP552" i="5" s="1"/>
  <c r="AE552" i="5"/>
  <c r="AK548" i="5"/>
  <c r="AP548" i="5" s="1"/>
  <c r="AE548" i="5"/>
  <c r="AK544" i="5"/>
  <c r="AP544" i="5" s="1"/>
  <c r="AE544" i="5"/>
  <c r="AK530" i="5"/>
  <c r="AP530" i="5" s="1"/>
  <c r="AE530" i="5"/>
  <c r="AK528" i="5"/>
  <c r="AP528" i="5" s="1"/>
  <c r="AE528" i="5"/>
  <c r="AK496" i="5"/>
  <c r="AP496" i="5" s="1"/>
  <c r="AE496" i="5"/>
  <c r="AK492" i="5"/>
  <c r="AP492" i="5" s="1"/>
  <c r="AE492" i="5"/>
  <c r="AK474" i="5"/>
  <c r="AP474" i="5" s="1"/>
  <c r="AE474" i="5"/>
  <c r="AK470" i="5"/>
  <c r="AP470" i="5" s="1"/>
  <c r="AE470" i="5"/>
  <c r="AK466" i="5"/>
  <c r="AP466" i="5" s="1"/>
  <c r="AE466" i="5"/>
  <c r="AK462" i="5"/>
  <c r="AP462" i="5" s="1"/>
  <c r="AE462" i="5"/>
  <c r="AK458" i="5"/>
  <c r="AP458" i="5" s="1"/>
  <c r="AE458" i="5"/>
  <c r="AK450" i="5"/>
  <c r="AP450" i="5" s="1"/>
  <c r="AE450" i="5"/>
  <c r="AK427" i="5"/>
  <c r="AP427" i="5" s="1"/>
  <c r="AE427" i="5"/>
  <c r="AK348" i="5"/>
  <c r="AP348" i="5" s="1"/>
  <c r="AE348" i="5"/>
  <c r="AK339" i="5"/>
  <c r="AP339" i="5" s="1"/>
  <c r="AE339" i="5"/>
  <c r="AK334" i="5"/>
  <c r="AP334" i="5" s="1"/>
  <c r="AE334" i="5"/>
  <c r="AK328" i="5"/>
  <c r="AP328" i="5" s="1"/>
  <c r="AE328" i="5"/>
  <c r="AK320" i="5"/>
  <c r="AP320" i="5" s="1"/>
  <c r="AE320" i="5"/>
  <c r="AK318" i="5"/>
  <c r="AP318" i="5" s="1"/>
  <c r="AE318" i="5"/>
  <c r="AK313" i="5"/>
  <c r="AP313" i="5" s="1"/>
  <c r="AE313" i="5"/>
  <c r="AK311" i="5"/>
  <c r="AP311" i="5" s="1"/>
  <c r="AE311" i="5"/>
  <c r="AK307" i="5"/>
  <c r="AP307" i="5" s="1"/>
  <c r="AE307" i="5"/>
  <c r="AK305" i="5"/>
  <c r="AP305" i="5" s="1"/>
  <c r="AE305" i="5"/>
  <c r="AK286" i="5"/>
  <c r="AP286" i="5" s="1"/>
  <c r="AE286" i="5"/>
  <c r="AK282" i="5"/>
  <c r="AP282" i="5" s="1"/>
  <c r="AE282" i="5"/>
  <c r="AK278" i="5"/>
  <c r="AP278" i="5" s="1"/>
  <c r="AE278" i="5"/>
  <c r="AK276" i="5"/>
  <c r="AP276" i="5" s="1"/>
  <c r="AE276" i="5"/>
  <c r="AK270" i="5"/>
  <c r="AP270" i="5" s="1"/>
  <c r="AE270" i="5"/>
  <c r="AK266" i="5"/>
  <c r="AP266" i="5" s="1"/>
  <c r="AE266" i="5"/>
  <c r="AK254" i="5"/>
  <c r="AP254" i="5" s="1"/>
  <c r="AE254" i="5"/>
  <c r="AK241" i="5"/>
  <c r="AP241" i="5" s="1"/>
  <c r="AE241" i="5"/>
  <c r="AK239" i="5"/>
  <c r="AP239" i="5" s="1"/>
  <c r="AE239" i="5"/>
  <c r="AK236" i="5"/>
  <c r="AP236" i="5" s="1"/>
  <c r="AE236" i="5"/>
  <c r="AK232" i="5"/>
  <c r="AP232" i="5" s="1"/>
  <c r="AE232" i="5"/>
  <c r="AK228" i="5"/>
  <c r="AP228" i="5" s="1"/>
  <c r="AE228" i="5"/>
  <c r="AK224" i="5"/>
  <c r="AP224" i="5" s="1"/>
  <c r="AE224" i="5"/>
  <c r="AK215" i="5"/>
  <c r="AP215" i="5" s="1"/>
  <c r="AE215" i="5"/>
  <c r="AK202" i="5"/>
  <c r="AP202" i="5" s="1"/>
  <c r="AE202" i="5"/>
  <c r="AK198" i="5"/>
  <c r="AP198" i="5" s="1"/>
  <c r="AE198" i="5"/>
  <c r="AK194" i="5"/>
  <c r="AP194" i="5" s="1"/>
  <c r="AE194" i="5"/>
  <c r="AK190" i="5"/>
  <c r="AP190" i="5" s="1"/>
  <c r="AE190" i="5"/>
  <c r="AK174" i="5"/>
  <c r="AP174" i="5" s="1"/>
  <c r="AE174" i="5"/>
  <c r="AK168" i="5"/>
  <c r="AP168" i="5" s="1"/>
  <c r="AE168" i="5"/>
  <c r="AK160" i="5"/>
  <c r="AP160" i="5" s="1"/>
  <c r="AE160" i="5"/>
  <c r="AK152" i="5"/>
  <c r="AP152" i="5" s="1"/>
  <c r="AE152" i="5"/>
  <c r="AK148" i="5"/>
  <c r="AP148" i="5" s="1"/>
  <c r="AE148" i="5"/>
  <c r="AK123" i="5"/>
  <c r="AP123" i="5" s="1"/>
  <c r="AE123" i="5"/>
  <c r="AK121" i="5"/>
  <c r="AP121" i="5" s="1"/>
  <c r="AE121" i="5"/>
  <c r="AK6" i="5"/>
  <c r="AP6" i="5" s="1"/>
  <c r="AE6" i="5"/>
  <c r="AK117" i="5"/>
  <c r="AP117" i="5" s="1"/>
  <c r="AE117" i="5"/>
  <c r="AK116" i="5"/>
  <c r="AP116" i="5" s="1"/>
  <c r="AE116" i="5"/>
  <c r="AK114" i="5"/>
  <c r="AP114" i="5" s="1"/>
  <c r="AE114" i="5"/>
  <c r="AK112" i="5"/>
  <c r="AP112" i="5" s="1"/>
  <c r="AE112" i="5"/>
  <c r="AK110" i="5"/>
  <c r="AP110" i="5" s="1"/>
  <c r="AE110" i="5"/>
  <c r="AK108" i="5"/>
  <c r="AP108" i="5" s="1"/>
  <c r="AE108" i="5"/>
  <c r="AK106" i="5"/>
  <c r="AP106" i="5" s="1"/>
  <c r="AE106" i="5"/>
  <c r="AK104" i="5"/>
  <c r="AP104" i="5" s="1"/>
  <c r="AE104" i="5"/>
  <c r="AK102" i="5"/>
  <c r="AP102" i="5" s="1"/>
  <c r="AE102" i="5"/>
  <c r="AK98" i="5"/>
  <c r="AP98" i="5" s="1"/>
  <c r="AE98" i="5"/>
  <c r="AK96" i="5"/>
  <c r="AP96" i="5" s="1"/>
  <c r="AE96" i="5"/>
  <c r="AK94" i="5"/>
  <c r="AP94" i="5" s="1"/>
  <c r="AE94" i="5"/>
  <c r="AK92" i="5"/>
  <c r="AP92" i="5" s="1"/>
  <c r="AE92" i="5"/>
  <c r="AK90" i="5"/>
  <c r="AP90" i="5" s="1"/>
  <c r="AE90" i="5"/>
  <c r="AK88" i="5"/>
  <c r="AP88" i="5" s="1"/>
  <c r="AE88" i="5"/>
  <c r="AK86" i="5"/>
  <c r="AP86" i="5" s="1"/>
  <c r="AE86" i="5"/>
  <c r="AK84" i="5"/>
  <c r="AP84" i="5" s="1"/>
  <c r="AE84" i="5"/>
  <c r="AK79" i="5"/>
  <c r="AP79" i="5" s="1"/>
  <c r="AE79" i="5"/>
  <c r="AK77" i="5"/>
  <c r="AP77" i="5" s="1"/>
  <c r="AE77" i="5"/>
  <c r="AK76" i="5"/>
  <c r="AP76" i="5" s="1"/>
  <c r="AE76" i="5"/>
  <c r="AK74" i="5"/>
  <c r="AP74" i="5" s="1"/>
  <c r="AE74" i="5"/>
  <c r="AK70" i="5"/>
  <c r="AP70" i="5" s="1"/>
  <c r="AE70" i="5"/>
  <c r="AK64" i="5"/>
  <c r="AP64" i="5" s="1"/>
  <c r="AE64" i="5"/>
  <c r="AK62" i="5"/>
  <c r="AP62" i="5" s="1"/>
  <c r="AE62" i="5"/>
  <c r="AK60" i="5"/>
  <c r="AP60" i="5" s="1"/>
  <c r="AE60" i="5"/>
  <c r="AK58" i="5"/>
  <c r="AP58" i="5" s="1"/>
  <c r="AE58" i="5"/>
  <c r="AK28" i="5"/>
  <c r="AP28" i="5" s="1"/>
  <c r="AE28" i="5"/>
  <c r="AK26" i="5"/>
  <c r="AP26" i="5" s="1"/>
  <c r="AE26" i="5"/>
  <c r="AK24" i="5"/>
  <c r="AP24" i="5" s="1"/>
  <c r="AE24" i="5"/>
  <c r="AK22" i="5"/>
  <c r="AP22" i="5" s="1"/>
  <c r="AE22" i="5"/>
  <c r="AK20" i="5"/>
  <c r="AP20" i="5" s="1"/>
  <c r="AE20" i="5"/>
  <c r="AK18" i="5"/>
  <c r="AP18" i="5" s="1"/>
  <c r="AE18" i="5"/>
  <c r="AK16" i="5"/>
  <c r="AP16" i="5" s="1"/>
  <c r="AE16" i="5"/>
  <c r="AK14" i="5"/>
  <c r="AP14" i="5" s="1"/>
  <c r="AE14" i="5"/>
  <c r="AK11" i="5"/>
  <c r="AP11" i="5" s="1"/>
  <c r="AE11" i="5"/>
  <c r="AK9" i="5"/>
  <c r="AP9" i="5" s="1"/>
  <c r="AE9" i="5"/>
  <c r="AK7" i="5"/>
  <c r="AP7" i="5" s="1"/>
  <c r="AE7" i="5"/>
  <c r="AK3" i="5"/>
  <c r="AP3" i="5" s="1"/>
  <c r="AE3" i="5"/>
  <c r="AK113" i="5"/>
  <c r="AP113" i="5" s="1"/>
  <c r="AE113" i="5"/>
  <c r="AK109" i="5"/>
  <c r="AP109" i="5" s="1"/>
  <c r="AE109" i="5"/>
  <c r="AK105" i="5"/>
  <c r="AP105" i="5" s="1"/>
  <c r="AE105" i="5"/>
  <c r="AK101" i="5"/>
  <c r="AP101" i="5" s="1"/>
  <c r="AE101" i="5"/>
  <c r="AK93" i="5"/>
  <c r="AP93" i="5" s="1"/>
  <c r="AE93" i="5"/>
  <c r="AK89" i="5"/>
  <c r="AP89" i="5" s="1"/>
  <c r="AE89" i="5"/>
  <c r="AK85" i="5"/>
  <c r="AP85" i="5" s="1"/>
  <c r="AE85" i="5"/>
  <c r="AK78" i="5"/>
  <c r="AP78" i="5" s="1"/>
  <c r="AE78" i="5"/>
  <c r="AK75" i="5"/>
  <c r="AP75" i="5" s="1"/>
  <c r="AE75" i="5"/>
  <c r="AK65" i="5"/>
  <c r="AP65" i="5" s="1"/>
  <c r="AE65" i="5"/>
  <c r="AK61" i="5"/>
  <c r="AP61" i="5" s="1"/>
  <c r="AE61" i="5"/>
  <c r="AK57" i="5"/>
  <c r="AP57" i="5" s="1"/>
  <c r="AE57" i="5"/>
  <c r="AK42" i="5"/>
  <c r="AP42" i="5" s="1"/>
  <c r="AE42" i="5"/>
  <c r="AK25" i="5"/>
  <c r="AP25" i="5" s="1"/>
  <c r="AE25" i="5"/>
  <c r="AK21" i="5"/>
  <c r="AP21" i="5" s="1"/>
  <c r="AE21" i="5"/>
  <c r="AK17" i="5"/>
  <c r="AP17" i="5" s="1"/>
  <c r="AE17" i="5"/>
  <c r="AK15" i="5"/>
  <c r="AP15" i="5" s="1"/>
  <c r="AE15" i="5"/>
  <c r="AK1128" i="5"/>
  <c r="AP1128" i="5" s="1"/>
  <c r="AE1128" i="5"/>
  <c r="AK1126" i="5"/>
  <c r="AP1126" i="5" s="1"/>
  <c r="AE1126" i="5"/>
  <c r="AK1094" i="5"/>
  <c r="AP1094" i="5" s="1"/>
  <c r="AE1094" i="5"/>
  <c r="AK1090" i="5"/>
  <c r="AP1090" i="5" s="1"/>
  <c r="AE1090" i="5"/>
  <c r="AK1086" i="5"/>
  <c r="AP1086" i="5" s="1"/>
  <c r="AE1086" i="5"/>
  <c r="AK1082" i="5"/>
  <c r="AP1082" i="5" s="1"/>
  <c r="AE1082" i="5"/>
  <c r="AK1077" i="5"/>
  <c r="AP1077" i="5" s="1"/>
  <c r="AE1077" i="5"/>
  <c r="AK1074" i="5"/>
  <c r="AP1074" i="5" s="1"/>
  <c r="AE1074" i="5"/>
  <c r="AK1070" i="5"/>
  <c r="AP1070" i="5" s="1"/>
  <c r="AE1070" i="5"/>
  <c r="AK1066" i="5"/>
  <c r="AP1066" i="5" s="1"/>
  <c r="AE1066" i="5"/>
  <c r="AK1062" i="5"/>
  <c r="AP1062" i="5" s="1"/>
  <c r="AE1062" i="5"/>
  <c r="AK1058" i="5"/>
  <c r="AP1058" i="5" s="1"/>
  <c r="AE1058" i="5"/>
  <c r="AK1055" i="5"/>
  <c r="AP1055" i="5" s="1"/>
  <c r="AE1055" i="5"/>
  <c r="AK1047" i="5"/>
  <c r="AP1047" i="5" s="1"/>
  <c r="AE1047" i="5"/>
  <c r="AK1040" i="5"/>
  <c r="AP1040" i="5" s="1"/>
  <c r="AE1040" i="5"/>
  <c r="AK1016" i="5"/>
  <c r="AP1016" i="5" s="1"/>
  <c r="AE1016" i="5"/>
  <c r="AK1012" i="5"/>
  <c r="AP1012" i="5" s="1"/>
  <c r="AE1012" i="5"/>
  <c r="AK1008" i="5"/>
  <c r="AP1008" i="5" s="1"/>
  <c r="AE1008" i="5"/>
  <c r="AK1002" i="5"/>
  <c r="AP1002" i="5" s="1"/>
  <c r="AE1002" i="5"/>
  <c r="AK998" i="5"/>
  <c r="AP998" i="5" s="1"/>
  <c r="AE998" i="5"/>
  <c r="AK991" i="5"/>
  <c r="AP991" i="5" s="1"/>
  <c r="AE991" i="5"/>
  <c r="AK986" i="5"/>
  <c r="AP986" i="5" s="1"/>
  <c r="AE986" i="5"/>
  <c r="AK984" i="5"/>
  <c r="AP984" i="5" s="1"/>
  <c r="AE984" i="5"/>
  <c r="AK980" i="5"/>
  <c r="AP980" i="5" s="1"/>
  <c r="AE980" i="5"/>
  <c r="AK955" i="5"/>
  <c r="AP955" i="5" s="1"/>
  <c r="AE955" i="5"/>
  <c r="AK951" i="5"/>
  <c r="AP951" i="5" s="1"/>
  <c r="AE951" i="5"/>
  <c r="AK939" i="5"/>
  <c r="AP939" i="5" s="1"/>
  <c r="AE939" i="5"/>
  <c r="AK930" i="5"/>
  <c r="AP930" i="5" s="1"/>
  <c r="AE930" i="5"/>
  <c r="AK926" i="5"/>
  <c r="AP926" i="5" s="1"/>
  <c r="AE926" i="5"/>
  <c r="AK922" i="5"/>
  <c r="AP922" i="5" s="1"/>
  <c r="AE922" i="5"/>
  <c r="AK904" i="5"/>
  <c r="AP904" i="5" s="1"/>
  <c r="AE904" i="5"/>
  <c r="AK898" i="5"/>
  <c r="AP898" i="5" s="1"/>
  <c r="AE898" i="5"/>
  <c r="AK896" i="5"/>
  <c r="AP896" i="5" s="1"/>
  <c r="AE896" i="5"/>
  <c r="AK892" i="5"/>
  <c r="AP892" i="5" s="1"/>
  <c r="AE892" i="5"/>
  <c r="AK886" i="5"/>
  <c r="AP886" i="5" s="1"/>
  <c r="AE886" i="5"/>
  <c r="AK854" i="5"/>
  <c r="AP854" i="5" s="1"/>
  <c r="AE854" i="5"/>
  <c r="AK841" i="5"/>
  <c r="AP841" i="5" s="1"/>
  <c r="AE841" i="5"/>
  <c r="AK838" i="5"/>
  <c r="AP838" i="5" s="1"/>
  <c r="AE838" i="5"/>
  <c r="AK834" i="5"/>
  <c r="AP834" i="5" s="1"/>
  <c r="AE834" i="5"/>
  <c r="AK825" i="5"/>
  <c r="AP825" i="5" s="1"/>
  <c r="AE825" i="5"/>
  <c r="AK821" i="5"/>
  <c r="AP821" i="5" s="1"/>
  <c r="AE821" i="5"/>
  <c r="AK818" i="5"/>
  <c r="AP818" i="5" s="1"/>
  <c r="AE818" i="5"/>
  <c r="AK814" i="5"/>
  <c r="AP814" i="5" s="1"/>
  <c r="AE814" i="5"/>
  <c r="AK809" i="5"/>
  <c r="AP809" i="5" s="1"/>
  <c r="AE809" i="5"/>
  <c r="AK805" i="5"/>
  <c r="AP805" i="5" s="1"/>
  <c r="AE805" i="5"/>
  <c r="AK799" i="5"/>
  <c r="AP799" i="5" s="1"/>
  <c r="AE799" i="5"/>
  <c r="AK794" i="5"/>
  <c r="AP794" i="5" s="1"/>
  <c r="AE794" i="5"/>
  <c r="AK785" i="5"/>
  <c r="AP785" i="5" s="1"/>
  <c r="AE785" i="5"/>
  <c r="AK781" i="5"/>
  <c r="AP781" i="5" s="1"/>
  <c r="AE781" i="5"/>
  <c r="AK775" i="5"/>
  <c r="AP775" i="5" s="1"/>
  <c r="AE775" i="5"/>
  <c r="AK771" i="5"/>
  <c r="AP771" i="5" s="1"/>
  <c r="AE771" i="5"/>
  <c r="AK767" i="5"/>
  <c r="AP767" i="5" s="1"/>
  <c r="AE767" i="5"/>
  <c r="AK763" i="5"/>
  <c r="AP763" i="5" s="1"/>
  <c r="AE763" i="5"/>
  <c r="AK761" i="5"/>
  <c r="AP761" i="5" s="1"/>
  <c r="AE761" i="5"/>
  <c r="AK757" i="5"/>
  <c r="AP757" i="5" s="1"/>
  <c r="AE757" i="5"/>
  <c r="AK746" i="5"/>
  <c r="AP746" i="5" s="1"/>
  <c r="AE746" i="5"/>
  <c r="AK738" i="5"/>
  <c r="AP738" i="5" s="1"/>
  <c r="AE738" i="5"/>
  <c r="AK736" i="5"/>
  <c r="AP736" i="5" s="1"/>
  <c r="AE736" i="5"/>
  <c r="AK734" i="5"/>
  <c r="AP734" i="5" s="1"/>
  <c r="AE734" i="5"/>
  <c r="AK730" i="5"/>
  <c r="AP730" i="5" s="1"/>
  <c r="AE730" i="5"/>
  <c r="AK726" i="5"/>
  <c r="AP726" i="5" s="1"/>
  <c r="AE726" i="5"/>
  <c r="AK722" i="5"/>
  <c r="AP722" i="5" s="1"/>
  <c r="AE722" i="5"/>
  <c r="AK706" i="5"/>
  <c r="AP706" i="5" s="1"/>
  <c r="AE706" i="5"/>
  <c r="AK702" i="5"/>
  <c r="AP702" i="5" s="1"/>
  <c r="AE702" i="5"/>
  <c r="AK689" i="5"/>
  <c r="AP689" i="5" s="1"/>
  <c r="AE689" i="5"/>
  <c r="AK661" i="5"/>
  <c r="AP661" i="5" s="1"/>
  <c r="AE661" i="5"/>
  <c r="AK653" i="5"/>
  <c r="AP653" i="5" s="1"/>
  <c r="AE653" i="5"/>
  <c r="AK637" i="5"/>
  <c r="AP637" i="5" s="1"/>
  <c r="AE637" i="5"/>
  <c r="AK631" i="5"/>
  <c r="AP631" i="5" s="1"/>
  <c r="AE631" i="5"/>
  <c r="AK626" i="5"/>
  <c r="AP626" i="5" s="1"/>
  <c r="AE626" i="5"/>
  <c r="AK624" i="5"/>
  <c r="AP624" i="5" s="1"/>
  <c r="AE624" i="5"/>
  <c r="AK620" i="5"/>
  <c r="AP620" i="5" s="1"/>
  <c r="AE620" i="5"/>
  <c r="AK616" i="5"/>
  <c r="AP616" i="5" s="1"/>
  <c r="AE616" i="5"/>
  <c r="AK612" i="5"/>
  <c r="AP612" i="5" s="1"/>
  <c r="AE612" i="5"/>
  <c r="AK608" i="5"/>
  <c r="AP608" i="5" s="1"/>
  <c r="AE608" i="5"/>
  <c r="AK594" i="5"/>
  <c r="AP594" i="5" s="1"/>
  <c r="AE594" i="5"/>
  <c r="AK591" i="5"/>
  <c r="AP591" i="5" s="1"/>
  <c r="AE591" i="5"/>
  <c r="AK587" i="5"/>
  <c r="AP587" i="5" s="1"/>
  <c r="AE587" i="5"/>
  <c r="AK583" i="5"/>
  <c r="AP583" i="5" s="1"/>
  <c r="AE583" i="5"/>
  <c r="AK575" i="5"/>
  <c r="AP575" i="5" s="1"/>
  <c r="AE575" i="5"/>
  <c r="AK573" i="5"/>
  <c r="AP573" i="5" s="1"/>
  <c r="AE573" i="5"/>
  <c r="AK559" i="5"/>
  <c r="AP559" i="5" s="1"/>
  <c r="AE559" i="5"/>
  <c r="AK550" i="5"/>
  <c r="AP550" i="5" s="1"/>
  <c r="AE550" i="5"/>
  <c r="AK546" i="5"/>
  <c r="AP546" i="5" s="1"/>
  <c r="AE546" i="5"/>
  <c r="AK542" i="5"/>
  <c r="AP542" i="5" s="1"/>
  <c r="AE542" i="5"/>
  <c r="AK540" i="5"/>
  <c r="AP540" i="5" s="1"/>
  <c r="AE540" i="5"/>
  <c r="AK532" i="5"/>
  <c r="AP532" i="5" s="1"/>
  <c r="AE532" i="5"/>
  <c r="AK526" i="5"/>
  <c r="AP526" i="5" s="1"/>
  <c r="AE526" i="5"/>
  <c r="AK502" i="5"/>
  <c r="AP502" i="5" s="1"/>
  <c r="AE502" i="5"/>
  <c r="AK498" i="5"/>
  <c r="AP498" i="5" s="1"/>
  <c r="AE498" i="5"/>
  <c r="AK494" i="5"/>
  <c r="AP494" i="5" s="1"/>
  <c r="AE494" i="5"/>
  <c r="AK478" i="5"/>
  <c r="AP478" i="5" s="1"/>
  <c r="AE478" i="5"/>
  <c r="AK476" i="5"/>
  <c r="AP476" i="5" s="1"/>
  <c r="AE476" i="5"/>
  <c r="AK460" i="5"/>
  <c r="AP460" i="5" s="1"/>
  <c r="AE460" i="5"/>
  <c r="AK452" i="5"/>
  <c r="AP452" i="5" s="1"/>
  <c r="AE452" i="5"/>
  <c r="AK441" i="5"/>
  <c r="AP441" i="5" s="1"/>
  <c r="AE441" i="5"/>
  <c r="AK354" i="5"/>
  <c r="AP354" i="5" s="1"/>
  <c r="AE354" i="5"/>
  <c r="AK352" i="5"/>
  <c r="AP352" i="5" s="1"/>
  <c r="AE352" i="5"/>
  <c r="AK346" i="5"/>
  <c r="AP346" i="5" s="1"/>
  <c r="AE346" i="5"/>
  <c r="AK345" i="5"/>
  <c r="AP345" i="5" s="1"/>
  <c r="AE345" i="5"/>
  <c r="AK337" i="5"/>
  <c r="AP337" i="5" s="1"/>
  <c r="AE337" i="5"/>
  <c r="AK332" i="5"/>
  <c r="AP332" i="5" s="1"/>
  <c r="AE332" i="5"/>
  <c r="AK330" i="5"/>
  <c r="AP330" i="5" s="1"/>
  <c r="AE330" i="5"/>
  <c r="AK322" i="5"/>
  <c r="AP322" i="5" s="1"/>
  <c r="AE322" i="5"/>
  <c r="AK309" i="5"/>
  <c r="AP309" i="5" s="1"/>
  <c r="AE309" i="5"/>
  <c r="AK303" i="5"/>
  <c r="AP303" i="5" s="1"/>
  <c r="AE303" i="5"/>
  <c r="AK288" i="5"/>
  <c r="AP288" i="5" s="1"/>
  <c r="AE288" i="5"/>
  <c r="AK284" i="5"/>
  <c r="AP284" i="5" s="1"/>
  <c r="AE284" i="5"/>
  <c r="AK280" i="5"/>
  <c r="AP280" i="5" s="1"/>
  <c r="AE280" i="5"/>
  <c r="AK274" i="5"/>
  <c r="AP274" i="5" s="1"/>
  <c r="AE274" i="5"/>
  <c r="AK268" i="5"/>
  <c r="AP268" i="5" s="1"/>
  <c r="AE268" i="5"/>
  <c r="AK264" i="5"/>
  <c r="AP264" i="5" s="1"/>
  <c r="AE264" i="5"/>
  <c r="AK244" i="5"/>
  <c r="AP244" i="5" s="1"/>
  <c r="AE244" i="5"/>
  <c r="AK234" i="5"/>
  <c r="AP234" i="5" s="1"/>
  <c r="AE234" i="5"/>
  <c r="AK226" i="5"/>
  <c r="AP226" i="5" s="1"/>
  <c r="AE226" i="5"/>
  <c r="AK218" i="5"/>
  <c r="AP218" i="5" s="1"/>
  <c r="AE218" i="5"/>
  <c r="AK213" i="5"/>
  <c r="AP213" i="5" s="1"/>
  <c r="AE213" i="5"/>
  <c r="AK211" i="5"/>
  <c r="AP211" i="5" s="1"/>
  <c r="AE211" i="5"/>
  <c r="AK207" i="5"/>
  <c r="AP207" i="5" s="1"/>
  <c r="AE207" i="5"/>
  <c r="AK200" i="5"/>
  <c r="AP200" i="5" s="1"/>
  <c r="AE200" i="5"/>
  <c r="AK196" i="5"/>
  <c r="AP196" i="5" s="1"/>
  <c r="AE196" i="5"/>
  <c r="AK192" i="5"/>
  <c r="AP192" i="5" s="1"/>
  <c r="AE192" i="5"/>
  <c r="AK188" i="5"/>
  <c r="AP188" i="5" s="1"/>
  <c r="AE188" i="5"/>
  <c r="AK186" i="5"/>
  <c r="AP186" i="5" s="1"/>
  <c r="AE186" i="5"/>
  <c r="AK182" i="5"/>
  <c r="AP182" i="5" s="1"/>
  <c r="AE182" i="5"/>
  <c r="AK180" i="5"/>
  <c r="AP180" i="5" s="1"/>
  <c r="AE180" i="5"/>
  <c r="AK176" i="5"/>
  <c r="AP176" i="5" s="1"/>
  <c r="AE176" i="5"/>
  <c r="AK170" i="5"/>
  <c r="AP170" i="5" s="1"/>
  <c r="AE170" i="5"/>
  <c r="AK162" i="5"/>
  <c r="AP162" i="5" s="1"/>
  <c r="AE162" i="5"/>
  <c r="AK154" i="5"/>
  <c r="AP154" i="5" s="1"/>
  <c r="AE154" i="5"/>
  <c r="AK150" i="5"/>
  <c r="AP150" i="5" s="1"/>
  <c r="AE150" i="5"/>
  <c r="AK146" i="5"/>
  <c r="AP146" i="5" s="1"/>
  <c r="AE146" i="5"/>
  <c r="AK1127" i="5"/>
  <c r="AP1127" i="5" s="1"/>
  <c r="AE1127" i="5"/>
  <c r="AK1125" i="5"/>
  <c r="AP1125" i="5" s="1"/>
  <c r="AE1125" i="5"/>
  <c r="AK1123" i="5"/>
  <c r="AP1123" i="5" s="1"/>
  <c r="AE1123" i="5"/>
  <c r="AK1107" i="5"/>
  <c r="AP1107" i="5" s="1"/>
  <c r="AE1107" i="5"/>
  <c r="AK1093" i="5"/>
  <c r="AP1093" i="5" s="1"/>
  <c r="AE1093" i="5"/>
  <c r="AK1091" i="5"/>
  <c r="AP1091" i="5" s="1"/>
  <c r="AE1091" i="5"/>
  <c r="AK1089" i="5"/>
  <c r="AP1089" i="5" s="1"/>
  <c r="AE1089" i="5"/>
  <c r="AK1087" i="5"/>
  <c r="AP1087" i="5" s="1"/>
  <c r="AE1087" i="5"/>
  <c r="AK1085" i="5"/>
  <c r="AP1085" i="5" s="1"/>
  <c r="AE1085" i="5"/>
  <c r="AK1081" i="5"/>
  <c r="AP1081" i="5" s="1"/>
  <c r="AE1081" i="5"/>
  <c r="AK1079" i="5"/>
  <c r="AP1079" i="5" s="1"/>
  <c r="AE1079" i="5"/>
  <c r="AK1076" i="5"/>
  <c r="AP1076" i="5" s="1"/>
  <c r="AE1076" i="5"/>
  <c r="AK1073" i="5"/>
  <c r="AP1073" i="5" s="1"/>
  <c r="AE1073" i="5"/>
  <c r="AK1071" i="5"/>
  <c r="AP1071" i="5" s="1"/>
  <c r="AE1071" i="5"/>
  <c r="AK1069" i="5"/>
  <c r="AP1069" i="5" s="1"/>
  <c r="AE1069" i="5"/>
  <c r="AK1067" i="5"/>
  <c r="AP1067" i="5" s="1"/>
  <c r="AE1067" i="5"/>
  <c r="AK1065" i="5"/>
  <c r="AP1065" i="5" s="1"/>
  <c r="AE1065" i="5"/>
  <c r="AK1063" i="5"/>
  <c r="AP1063" i="5" s="1"/>
  <c r="AE1063" i="5"/>
  <c r="AK1061" i="5"/>
  <c r="AP1061" i="5" s="1"/>
  <c r="AE1061" i="5"/>
  <c r="AK1059" i="5"/>
  <c r="AP1059" i="5" s="1"/>
  <c r="AE1059" i="5"/>
  <c r="AK1056" i="5"/>
  <c r="AP1056" i="5" s="1"/>
  <c r="AE1056" i="5"/>
  <c r="AK1054" i="5"/>
  <c r="AP1054" i="5" s="1"/>
  <c r="AE1054" i="5"/>
  <c r="AK1045" i="5"/>
  <c r="AP1045" i="5" s="1"/>
  <c r="AE1045" i="5"/>
  <c r="AK1041" i="5"/>
  <c r="AP1041" i="5" s="1"/>
  <c r="AE1041" i="5"/>
  <c r="AK1039" i="5"/>
  <c r="AP1039" i="5" s="1"/>
  <c r="AE1039" i="5"/>
  <c r="AK1037" i="5"/>
  <c r="AP1037" i="5" s="1"/>
  <c r="AE1037" i="5"/>
  <c r="AK1023" i="5"/>
  <c r="AP1023" i="5" s="1"/>
  <c r="AE1023" i="5"/>
  <c r="AK1015" i="5"/>
  <c r="AP1015" i="5" s="1"/>
  <c r="AE1015" i="5"/>
  <c r="AK1013" i="5"/>
  <c r="AP1013" i="5" s="1"/>
  <c r="AE1013" i="5"/>
  <c r="AK1011" i="5"/>
  <c r="AP1011" i="5" s="1"/>
  <c r="AE1011" i="5"/>
  <c r="AK1009" i="5"/>
  <c r="AP1009" i="5" s="1"/>
  <c r="AE1009" i="5"/>
  <c r="AK1007" i="5"/>
  <c r="AP1007" i="5" s="1"/>
  <c r="AE1007" i="5"/>
  <c r="AK1005" i="5"/>
  <c r="AP1005" i="5" s="1"/>
  <c r="AE1005" i="5"/>
  <c r="AK1003" i="5"/>
  <c r="AP1003" i="5" s="1"/>
  <c r="AE1003" i="5"/>
  <c r="AK1001" i="5"/>
  <c r="AP1001" i="5" s="1"/>
  <c r="AE1001" i="5"/>
  <c r="AK999" i="5"/>
  <c r="AP999" i="5" s="1"/>
  <c r="AE999" i="5"/>
  <c r="AK997" i="5"/>
  <c r="AP997" i="5" s="1"/>
  <c r="AE997" i="5"/>
  <c r="AK995" i="5"/>
  <c r="AP995" i="5" s="1"/>
  <c r="AE995" i="5"/>
  <c r="AK992" i="5"/>
  <c r="AP992" i="5" s="1"/>
  <c r="AE992" i="5"/>
  <c r="AK990" i="5"/>
  <c r="AP990" i="5" s="1"/>
  <c r="AE990" i="5"/>
  <c r="AK988" i="5"/>
  <c r="AP988" i="5" s="1"/>
  <c r="AE988" i="5"/>
  <c r="AK985" i="5"/>
  <c r="AP985" i="5" s="1"/>
  <c r="AE985" i="5"/>
  <c r="AK983" i="5"/>
  <c r="AP983" i="5" s="1"/>
  <c r="AE983" i="5"/>
  <c r="AK981" i="5"/>
  <c r="AP981" i="5" s="1"/>
  <c r="AE981" i="5"/>
  <c r="AK979" i="5"/>
  <c r="AP979" i="5" s="1"/>
  <c r="AE979" i="5"/>
  <c r="AK977" i="5"/>
  <c r="AP977" i="5" s="1"/>
  <c r="AE977" i="5"/>
  <c r="AK975" i="5"/>
  <c r="AP975" i="5" s="1"/>
  <c r="AE975" i="5"/>
  <c r="AK969" i="5"/>
  <c r="AP969" i="5" s="1"/>
  <c r="AE969" i="5"/>
  <c r="AK967" i="5"/>
  <c r="AP967" i="5" s="1"/>
  <c r="AE967" i="5"/>
  <c r="AK965" i="5"/>
  <c r="AP965" i="5" s="1"/>
  <c r="AE965" i="5"/>
  <c r="AK959" i="5"/>
  <c r="AP959" i="5" s="1"/>
  <c r="AE959" i="5"/>
  <c r="AK958" i="5"/>
  <c r="AP958" i="5" s="1"/>
  <c r="AE958" i="5"/>
  <c r="AK956" i="5"/>
  <c r="AP956" i="5" s="1"/>
  <c r="AE956" i="5"/>
  <c r="AK954" i="5"/>
  <c r="AP954" i="5" s="1"/>
  <c r="AE954" i="5"/>
  <c r="AK952" i="5"/>
  <c r="AP952" i="5" s="1"/>
  <c r="AE952" i="5"/>
  <c r="AK950" i="5"/>
  <c r="AP950" i="5" s="1"/>
  <c r="AE950" i="5"/>
  <c r="AK948" i="5"/>
  <c r="AP948" i="5" s="1"/>
  <c r="AE948" i="5"/>
  <c r="AK946" i="5"/>
  <c r="AP946" i="5" s="1"/>
  <c r="AE946" i="5"/>
  <c r="AK944" i="5"/>
  <c r="AP944" i="5" s="1"/>
  <c r="AE944" i="5"/>
  <c r="AK942" i="5"/>
  <c r="AP942" i="5" s="1"/>
  <c r="AE942" i="5"/>
  <c r="AK940" i="5"/>
  <c r="AP940" i="5" s="1"/>
  <c r="AE940" i="5"/>
  <c r="AK938" i="5"/>
  <c r="AP938" i="5" s="1"/>
  <c r="AE938" i="5"/>
  <c r="AK936" i="5"/>
  <c r="AP936" i="5" s="1"/>
  <c r="AE936" i="5"/>
  <c r="AK934" i="5"/>
  <c r="AP934" i="5" s="1"/>
  <c r="AE934" i="5"/>
  <c r="AK933" i="5"/>
  <c r="AP933" i="5" s="1"/>
  <c r="AE933" i="5"/>
  <c r="AK931" i="5"/>
  <c r="AP931" i="5" s="1"/>
  <c r="AE931" i="5"/>
  <c r="AK929" i="5"/>
  <c r="AP929" i="5" s="1"/>
  <c r="AE929" i="5"/>
  <c r="AK927" i="5"/>
  <c r="AP927" i="5" s="1"/>
  <c r="AE927" i="5"/>
  <c r="AK925" i="5"/>
  <c r="AP925" i="5" s="1"/>
  <c r="AE925" i="5"/>
  <c r="AK923" i="5"/>
  <c r="AP923" i="5" s="1"/>
  <c r="AE923" i="5"/>
  <c r="AK921" i="5"/>
  <c r="AP921" i="5" s="1"/>
  <c r="AE921" i="5"/>
  <c r="AK915" i="5"/>
  <c r="AP915" i="5" s="1"/>
  <c r="AE915" i="5"/>
  <c r="AK903" i="5"/>
  <c r="AP903" i="5" s="1"/>
  <c r="AE903" i="5"/>
  <c r="AK897" i="5"/>
  <c r="AP897" i="5" s="1"/>
  <c r="AE897" i="5"/>
  <c r="AK895" i="5"/>
  <c r="AP895" i="5" s="1"/>
  <c r="AE895" i="5"/>
  <c r="AK893" i="5"/>
  <c r="AP893" i="5" s="1"/>
  <c r="AE893" i="5"/>
  <c r="AK891" i="5"/>
  <c r="AP891" i="5" s="1"/>
  <c r="AE891" i="5"/>
  <c r="AK889" i="5"/>
  <c r="AP889" i="5" s="1"/>
  <c r="AE889" i="5"/>
  <c r="AK887" i="5"/>
  <c r="AP887" i="5" s="1"/>
  <c r="AE887" i="5"/>
  <c r="AK855" i="5"/>
  <c r="AP855" i="5" s="1"/>
  <c r="AE855" i="5"/>
  <c r="AK840" i="5"/>
  <c r="AP840" i="5" s="1"/>
  <c r="AE840" i="5"/>
  <c r="AK837" i="5"/>
  <c r="AP837" i="5" s="1"/>
  <c r="AE837" i="5"/>
  <c r="AK835" i="5"/>
  <c r="AP835" i="5" s="1"/>
  <c r="AE835" i="5"/>
  <c r="AK833" i="5"/>
  <c r="AP833" i="5" s="1"/>
  <c r="AE833" i="5"/>
  <c r="AK831" i="5"/>
  <c r="AP831" i="5" s="1"/>
  <c r="AE831" i="5"/>
  <c r="AK828" i="5"/>
  <c r="AP828" i="5" s="1"/>
  <c r="AE828" i="5"/>
  <c r="AK826" i="5"/>
  <c r="AP826" i="5" s="1"/>
  <c r="AE826" i="5"/>
  <c r="AK824" i="5"/>
  <c r="AP824" i="5" s="1"/>
  <c r="AE824" i="5"/>
  <c r="AK822" i="5"/>
  <c r="AP822" i="5" s="1"/>
  <c r="AE822" i="5"/>
  <c r="AK819" i="5"/>
  <c r="AP819" i="5" s="1"/>
  <c r="AE819" i="5"/>
  <c r="AK817" i="5"/>
  <c r="AP817" i="5" s="1"/>
  <c r="AE817" i="5"/>
  <c r="AK815" i="5"/>
  <c r="AP815" i="5" s="1"/>
  <c r="AE815" i="5"/>
  <c r="AK813" i="5"/>
  <c r="AP813" i="5" s="1"/>
  <c r="AE813" i="5"/>
  <c r="AK810" i="5"/>
  <c r="AP810" i="5" s="1"/>
  <c r="AE810" i="5"/>
  <c r="AK808" i="5"/>
  <c r="AP808" i="5" s="1"/>
  <c r="AE808" i="5"/>
  <c r="AK806" i="5"/>
  <c r="AP806" i="5" s="1"/>
  <c r="AE806" i="5"/>
  <c r="AK804" i="5"/>
  <c r="AP804" i="5" s="1"/>
  <c r="AE804" i="5"/>
  <c r="AK802" i="5"/>
  <c r="AP802" i="5" s="1"/>
  <c r="AE802" i="5"/>
  <c r="AK800" i="5"/>
  <c r="AP800" i="5" s="1"/>
  <c r="AE800" i="5"/>
  <c r="AK798" i="5"/>
  <c r="AP798" i="5" s="1"/>
  <c r="AE798" i="5"/>
  <c r="AK795" i="5"/>
  <c r="AP795" i="5" s="1"/>
  <c r="AE795" i="5"/>
  <c r="AK793" i="5"/>
  <c r="AP793" i="5" s="1"/>
  <c r="AE793" i="5"/>
  <c r="AK791" i="5"/>
  <c r="AP791" i="5" s="1"/>
  <c r="AE791" i="5"/>
  <c r="AK789" i="5"/>
  <c r="AP789" i="5" s="1"/>
  <c r="AE789" i="5"/>
  <c r="AK788" i="5"/>
  <c r="AP788" i="5" s="1"/>
  <c r="AE788" i="5"/>
  <c r="AK786" i="5"/>
  <c r="AP786" i="5" s="1"/>
  <c r="AE786" i="5"/>
  <c r="AK782" i="5"/>
  <c r="AP782" i="5" s="1"/>
  <c r="AE782" i="5"/>
  <c r="AK778" i="5"/>
  <c r="AP778" i="5" s="1"/>
  <c r="AE778" i="5"/>
  <c r="AK776" i="5"/>
  <c r="AP776" i="5" s="1"/>
  <c r="AE776" i="5"/>
  <c r="AK774" i="5"/>
  <c r="AP774" i="5" s="1"/>
  <c r="AE774" i="5"/>
  <c r="AK772" i="5"/>
  <c r="AP772" i="5" s="1"/>
  <c r="AE772" i="5"/>
  <c r="AK770" i="5"/>
  <c r="AP770" i="5" s="1"/>
  <c r="AE770" i="5"/>
  <c r="AK768" i="5"/>
  <c r="AP768" i="5" s="1"/>
  <c r="AE768" i="5"/>
  <c r="AK766" i="5"/>
  <c r="AP766" i="5" s="1"/>
  <c r="AE766" i="5"/>
  <c r="AK764" i="5"/>
  <c r="AP764" i="5" s="1"/>
  <c r="AE764" i="5"/>
  <c r="AK762" i="5"/>
  <c r="AP762" i="5" s="1"/>
  <c r="AE762" i="5"/>
  <c r="AK760" i="5"/>
  <c r="AP760" i="5" s="1"/>
  <c r="AE760" i="5"/>
  <c r="AK758" i="5"/>
  <c r="AP758" i="5" s="1"/>
  <c r="AE758" i="5"/>
  <c r="AK747" i="5"/>
  <c r="AP747" i="5" s="1"/>
  <c r="AE747" i="5"/>
  <c r="AK745" i="5"/>
  <c r="AP745" i="5" s="1"/>
  <c r="AE745" i="5"/>
  <c r="AK743" i="5"/>
  <c r="AP743" i="5" s="1"/>
  <c r="AE743" i="5"/>
  <c r="AK741" i="5"/>
  <c r="AP741" i="5" s="1"/>
  <c r="AE741" i="5"/>
  <c r="AK739" i="5"/>
  <c r="AP739" i="5" s="1"/>
  <c r="AE739" i="5"/>
  <c r="AK737" i="5"/>
  <c r="AP737" i="5" s="1"/>
  <c r="AE737" i="5"/>
  <c r="AK735" i="5"/>
  <c r="AP735" i="5" s="1"/>
  <c r="AE735" i="5"/>
  <c r="AK733" i="5"/>
  <c r="AP733" i="5" s="1"/>
  <c r="AE733" i="5"/>
  <c r="AK731" i="5"/>
  <c r="AP731" i="5" s="1"/>
  <c r="AE731" i="5"/>
  <c r="AK729" i="5"/>
  <c r="AP729" i="5" s="1"/>
  <c r="AE729" i="5"/>
  <c r="AK725" i="5"/>
  <c r="AP725" i="5" s="1"/>
  <c r="AE725" i="5"/>
  <c r="AK723" i="5"/>
  <c r="AP723" i="5" s="1"/>
  <c r="AE723" i="5"/>
  <c r="AK721" i="5"/>
  <c r="AP721" i="5" s="1"/>
  <c r="AE721" i="5"/>
  <c r="AK719" i="5"/>
  <c r="AP719" i="5" s="1"/>
  <c r="AE719" i="5"/>
  <c r="AK717" i="5"/>
  <c r="AP717" i="5" s="1"/>
  <c r="AE717" i="5"/>
  <c r="AK715" i="5"/>
  <c r="AP715" i="5" s="1"/>
  <c r="AE715" i="5"/>
  <c r="AK707" i="5"/>
  <c r="AP707" i="5" s="1"/>
  <c r="AE707" i="5"/>
  <c r="AK705" i="5"/>
  <c r="AP705" i="5" s="1"/>
  <c r="AE705" i="5"/>
  <c r="AK703" i="5"/>
  <c r="AP703" i="5" s="1"/>
  <c r="AE703" i="5"/>
  <c r="AK701" i="5"/>
  <c r="AP701" i="5" s="1"/>
  <c r="AE701" i="5"/>
  <c r="AK695" i="5"/>
  <c r="AP695" i="5" s="1"/>
  <c r="AE695" i="5"/>
  <c r="AK693" i="5"/>
  <c r="AP693" i="5" s="1"/>
  <c r="AE693" i="5"/>
  <c r="AK690" i="5"/>
  <c r="AP690" i="5" s="1"/>
  <c r="AE690" i="5"/>
  <c r="AK688" i="5"/>
  <c r="AP688" i="5" s="1"/>
  <c r="AE688" i="5"/>
  <c r="AK686" i="5"/>
  <c r="AP686" i="5" s="1"/>
  <c r="AE686" i="5"/>
  <c r="AK681" i="5"/>
  <c r="AP681" i="5" s="1"/>
  <c r="AE681" i="5"/>
  <c r="AK664" i="5"/>
  <c r="AP664" i="5" s="1"/>
  <c r="AE664" i="5"/>
  <c r="AK662" i="5"/>
  <c r="AP662" i="5" s="1"/>
  <c r="AE662" i="5"/>
  <c r="AK660" i="5"/>
  <c r="AP660" i="5" s="1"/>
  <c r="AE660" i="5"/>
  <c r="AK658" i="5"/>
  <c r="AP658" i="5" s="1"/>
  <c r="AE658" i="5"/>
  <c r="AK654" i="5"/>
  <c r="AP654" i="5" s="1"/>
  <c r="AE654" i="5"/>
  <c r="AK650" i="5"/>
  <c r="AP650" i="5" s="1"/>
  <c r="AE650" i="5"/>
  <c r="AK648" i="5"/>
  <c r="AP648" i="5" s="1"/>
  <c r="AE648" i="5"/>
  <c r="AK638" i="5"/>
  <c r="AP638" i="5" s="1"/>
  <c r="AE638" i="5"/>
  <c r="AK636" i="5"/>
  <c r="AP636" i="5" s="1"/>
  <c r="AE636" i="5"/>
  <c r="AK634" i="5"/>
  <c r="AP634" i="5" s="1"/>
  <c r="AE634" i="5"/>
  <c r="AK632" i="5"/>
  <c r="AP632" i="5" s="1"/>
  <c r="AE632" i="5"/>
  <c r="AK630" i="5"/>
  <c r="AP630" i="5" s="1"/>
  <c r="AE630" i="5"/>
  <c r="AK627" i="5"/>
  <c r="AP627" i="5" s="1"/>
  <c r="AE627" i="5"/>
  <c r="AK625" i="5"/>
  <c r="AP625" i="5" s="1"/>
  <c r="AE625" i="5"/>
  <c r="AK623" i="5"/>
  <c r="AP623" i="5" s="1"/>
  <c r="AE623" i="5"/>
  <c r="AK621" i="5"/>
  <c r="AP621" i="5" s="1"/>
  <c r="AE621" i="5"/>
  <c r="AK619" i="5"/>
  <c r="AP619" i="5" s="1"/>
  <c r="AE619" i="5"/>
  <c r="AK617" i="5"/>
  <c r="AP617" i="5" s="1"/>
  <c r="AE617" i="5"/>
  <c r="AK615" i="5"/>
  <c r="AP615" i="5" s="1"/>
  <c r="AE615" i="5"/>
  <c r="AK613" i="5"/>
  <c r="AP613" i="5" s="1"/>
  <c r="AE613" i="5"/>
  <c r="AK611" i="5"/>
  <c r="AP611" i="5" s="1"/>
  <c r="AE611" i="5"/>
  <c r="AK609" i="5"/>
  <c r="AP609" i="5" s="1"/>
  <c r="AE609" i="5"/>
  <c r="AK607" i="5"/>
  <c r="AP607" i="5" s="1"/>
  <c r="AE607" i="5"/>
  <c r="AK605" i="5"/>
  <c r="AP605" i="5" s="1"/>
  <c r="AE605" i="5"/>
  <c r="AK592" i="5"/>
  <c r="AP592" i="5" s="1"/>
  <c r="AE592" i="5"/>
  <c r="AK590" i="5"/>
  <c r="AP590" i="5" s="1"/>
  <c r="AE590" i="5"/>
  <c r="AK588" i="5"/>
  <c r="AP588" i="5" s="1"/>
  <c r="AE588" i="5"/>
  <c r="AK586" i="5"/>
  <c r="AP586" i="5" s="1"/>
  <c r="AE586" i="5"/>
  <c r="AK584" i="5"/>
  <c r="AP584" i="5" s="1"/>
  <c r="AE584" i="5"/>
  <c r="AK576" i="5"/>
  <c r="AP576" i="5" s="1"/>
  <c r="AE576" i="5"/>
  <c r="AK574" i="5"/>
  <c r="AP574" i="5" s="1"/>
  <c r="AE574" i="5"/>
  <c r="AK572" i="5"/>
  <c r="AP572" i="5" s="1"/>
  <c r="AE572" i="5"/>
  <c r="AK568" i="5"/>
  <c r="AP568" i="5" s="1"/>
  <c r="AE568" i="5"/>
  <c r="AK562" i="5"/>
  <c r="AP562" i="5" s="1"/>
  <c r="AE562" i="5"/>
  <c r="AK558" i="5"/>
  <c r="AP558" i="5" s="1"/>
  <c r="AE558" i="5"/>
  <c r="AK556" i="5"/>
  <c r="AP556" i="5" s="1"/>
  <c r="AE556" i="5"/>
  <c r="AK554" i="5"/>
  <c r="AP554" i="5" s="1"/>
  <c r="AE554" i="5"/>
  <c r="AK553" i="5"/>
  <c r="AP553" i="5" s="1"/>
  <c r="AE553" i="5"/>
  <c r="AK551" i="5"/>
  <c r="AP551" i="5" s="1"/>
  <c r="AE551" i="5"/>
  <c r="AK549" i="5"/>
  <c r="AP549" i="5" s="1"/>
  <c r="AE549" i="5"/>
  <c r="AK547" i="5"/>
  <c r="AP547" i="5" s="1"/>
  <c r="AE547" i="5"/>
  <c r="AK545" i="5"/>
  <c r="AP545" i="5" s="1"/>
  <c r="AE545" i="5"/>
  <c r="AK543" i="5"/>
  <c r="AP543" i="5" s="1"/>
  <c r="AE543" i="5"/>
  <c r="AK541" i="5"/>
  <c r="AP541" i="5" s="1"/>
  <c r="AE541" i="5"/>
  <c r="AK533" i="5"/>
  <c r="AP533" i="5" s="1"/>
  <c r="AE533" i="5"/>
  <c r="AK531" i="5"/>
  <c r="AP531" i="5" s="1"/>
  <c r="AE531" i="5"/>
  <c r="AK529" i="5"/>
  <c r="AP529" i="5" s="1"/>
  <c r="AE529" i="5"/>
  <c r="AK527" i="5"/>
  <c r="AP527" i="5" s="1"/>
  <c r="AE527" i="5"/>
  <c r="AK503" i="5"/>
  <c r="AP503" i="5" s="1"/>
  <c r="AE503" i="5"/>
  <c r="AK497" i="5"/>
  <c r="AP497" i="5" s="1"/>
  <c r="AE497" i="5"/>
  <c r="AK495" i="5"/>
  <c r="AP495" i="5" s="1"/>
  <c r="AE495" i="5"/>
  <c r="AK493" i="5"/>
  <c r="AP493" i="5" s="1"/>
  <c r="AE493" i="5"/>
  <c r="AK477" i="5"/>
  <c r="AP477" i="5" s="1"/>
  <c r="AE477" i="5"/>
  <c r="AK475" i="5"/>
  <c r="AP475" i="5" s="1"/>
  <c r="AE475" i="5"/>
  <c r="AK473" i="5"/>
  <c r="AP473" i="5" s="1"/>
  <c r="AE473" i="5"/>
  <c r="AE471" i="5"/>
  <c r="AK469" i="5"/>
  <c r="AP469" i="5" s="1"/>
  <c r="AE469" i="5"/>
  <c r="AK465" i="5"/>
  <c r="AP465" i="5" s="1"/>
  <c r="AE465" i="5"/>
  <c r="AK461" i="5"/>
  <c r="AP461" i="5" s="1"/>
  <c r="AE461" i="5"/>
  <c r="AK451" i="5"/>
  <c r="AP451" i="5" s="1"/>
  <c r="AE451" i="5"/>
  <c r="AK445" i="5"/>
  <c r="AP445" i="5" s="1"/>
  <c r="AE445" i="5"/>
  <c r="AK444" i="5"/>
  <c r="AP444" i="5" s="1"/>
  <c r="AE444" i="5"/>
  <c r="AK442" i="5"/>
  <c r="AP442" i="5" s="1"/>
  <c r="AE442" i="5"/>
  <c r="AK428" i="5"/>
  <c r="AP428" i="5" s="1"/>
  <c r="AE428" i="5"/>
  <c r="AK353" i="5"/>
  <c r="AP353" i="5" s="1"/>
  <c r="AE353" i="5"/>
  <c r="AK350" i="5"/>
  <c r="AP350" i="5" s="1"/>
  <c r="AE350" i="5"/>
  <c r="AK349" i="5"/>
  <c r="AP349" i="5" s="1"/>
  <c r="AE349" i="5"/>
  <c r="AK347" i="5"/>
  <c r="AP347" i="5" s="1"/>
  <c r="AE347" i="5"/>
  <c r="AK340" i="5"/>
  <c r="AP340" i="5" s="1"/>
  <c r="AE340" i="5"/>
  <c r="AK333" i="5"/>
  <c r="AP333" i="5" s="1"/>
  <c r="AE333" i="5"/>
  <c r="AK331" i="5"/>
  <c r="AP331" i="5" s="1"/>
  <c r="AE331" i="5"/>
  <c r="AK329" i="5"/>
  <c r="AP329" i="5" s="1"/>
  <c r="AE329" i="5"/>
  <c r="AK321" i="5"/>
  <c r="AP321" i="5" s="1"/>
  <c r="AE321" i="5"/>
  <c r="AK319" i="5"/>
  <c r="AP319" i="5" s="1"/>
  <c r="AE319" i="5"/>
  <c r="AK317" i="5"/>
  <c r="AP317" i="5" s="1"/>
  <c r="AE317" i="5"/>
  <c r="AK312" i="5"/>
  <c r="AP312" i="5" s="1"/>
  <c r="AE312" i="5"/>
  <c r="AK310" i="5"/>
  <c r="AP310" i="5" s="1"/>
  <c r="AE310" i="5"/>
  <c r="AK308" i="5"/>
  <c r="AP308" i="5" s="1"/>
  <c r="AE308" i="5"/>
  <c r="AK306" i="5"/>
  <c r="AP306" i="5" s="1"/>
  <c r="AE306" i="5"/>
  <c r="AK304" i="5"/>
  <c r="AP304" i="5" s="1"/>
  <c r="AE304" i="5"/>
  <c r="AK302" i="5"/>
  <c r="AP302" i="5" s="1"/>
  <c r="AE302" i="5"/>
  <c r="AK289" i="5"/>
  <c r="AP289" i="5" s="1"/>
  <c r="AE289" i="5"/>
  <c r="AK287" i="5"/>
  <c r="AP287" i="5" s="1"/>
  <c r="AE287" i="5"/>
  <c r="AK285" i="5"/>
  <c r="AP285" i="5" s="1"/>
  <c r="AE285" i="5"/>
  <c r="AK283" i="5"/>
  <c r="AP283" i="5" s="1"/>
  <c r="AE283" i="5"/>
  <c r="AK281" i="5"/>
  <c r="AP281" i="5" s="1"/>
  <c r="AE281" i="5"/>
  <c r="AK279" i="5"/>
  <c r="AP279" i="5" s="1"/>
  <c r="AE279" i="5"/>
  <c r="AK277" i="5"/>
  <c r="AP277" i="5" s="1"/>
  <c r="AE277" i="5"/>
  <c r="AK275" i="5"/>
  <c r="AP275" i="5" s="1"/>
  <c r="AE275" i="5"/>
  <c r="AK273" i="5"/>
  <c r="AP273" i="5" s="1"/>
  <c r="AE273" i="5"/>
  <c r="AK269" i="5"/>
  <c r="AP269" i="5" s="1"/>
  <c r="AE269" i="5"/>
  <c r="AK267" i="5"/>
  <c r="AP267" i="5" s="1"/>
  <c r="AE267" i="5"/>
  <c r="AK265" i="5"/>
  <c r="AP265" i="5" s="1"/>
  <c r="AE265" i="5"/>
  <c r="AK263" i="5"/>
  <c r="AP263" i="5" s="1"/>
  <c r="AE263" i="5"/>
  <c r="AK261" i="5"/>
  <c r="AP261" i="5" s="1"/>
  <c r="AE261" i="5"/>
  <c r="AK253" i="5"/>
  <c r="AP253" i="5" s="1"/>
  <c r="AE253" i="5"/>
  <c r="AK245" i="5"/>
  <c r="AP245" i="5" s="1"/>
  <c r="AE245" i="5"/>
  <c r="AK243" i="5"/>
  <c r="AP243" i="5" s="1"/>
  <c r="AE243" i="5"/>
  <c r="AK240" i="5"/>
  <c r="AP240" i="5" s="1"/>
  <c r="AE240" i="5"/>
  <c r="AK238" i="5"/>
  <c r="AP238" i="5" s="1"/>
  <c r="AE238" i="5"/>
  <c r="AK237" i="5"/>
  <c r="AP237" i="5" s="1"/>
  <c r="AE237" i="5"/>
  <c r="AK235" i="5"/>
  <c r="AP235" i="5" s="1"/>
  <c r="AE235" i="5"/>
  <c r="AK233" i="5"/>
  <c r="AP233" i="5" s="1"/>
  <c r="AE233" i="5"/>
  <c r="AK231" i="5"/>
  <c r="AP231" i="5" s="1"/>
  <c r="AE231" i="5"/>
  <c r="AK229" i="5"/>
  <c r="AP229" i="5" s="1"/>
  <c r="AE229" i="5"/>
  <c r="AK227" i="5"/>
  <c r="AP227" i="5" s="1"/>
  <c r="AE227" i="5"/>
  <c r="AK225" i="5"/>
  <c r="AP225" i="5" s="1"/>
  <c r="AE225" i="5"/>
  <c r="AK223" i="5"/>
  <c r="AP223" i="5" s="1"/>
  <c r="AE223" i="5"/>
  <c r="AK217" i="5"/>
  <c r="AP217" i="5" s="1"/>
  <c r="AE217" i="5"/>
  <c r="AK214" i="5"/>
  <c r="AP214" i="5" s="1"/>
  <c r="AE214" i="5"/>
  <c r="AK212" i="5"/>
  <c r="AP212" i="5" s="1"/>
  <c r="AE212" i="5"/>
  <c r="AK203" i="5"/>
  <c r="AP203" i="5" s="1"/>
  <c r="AE203" i="5"/>
  <c r="AK199" i="5"/>
  <c r="AP199" i="5" s="1"/>
  <c r="AE199" i="5"/>
  <c r="AK193" i="5"/>
  <c r="AP193" i="5" s="1"/>
  <c r="AE193" i="5"/>
  <c r="AK191" i="5"/>
  <c r="AP191" i="5" s="1"/>
  <c r="AE191" i="5"/>
  <c r="AK189" i="5"/>
  <c r="AP189" i="5" s="1"/>
  <c r="AE189" i="5"/>
  <c r="AK187" i="5"/>
  <c r="AP187" i="5" s="1"/>
  <c r="AE187" i="5"/>
  <c r="AK185" i="5"/>
  <c r="AP185" i="5" s="1"/>
  <c r="AE185" i="5"/>
  <c r="AK183" i="5"/>
  <c r="AP183" i="5" s="1"/>
  <c r="AE183" i="5"/>
  <c r="AK181" i="5"/>
  <c r="AP181" i="5" s="1"/>
  <c r="AE181" i="5"/>
  <c r="AK171" i="5"/>
  <c r="AP171" i="5" s="1"/>
  <c r="AE171" i="5"/>
  <c r="AK169" i="5"/>
  <c r="AP169" i="5" s="1"/>
  <c r="AE169" i="5"/>
  <c r="AK167" i="5"/>
  <c r="AP167" i="5" s="1"/>
  <c r="AE167" i="5"/>
  <c r="AK164" i="5"/>
  <c r="AP164" i="5" s="1"/>
  <c r="AE164" i="5"/>
  <c r="AK163" i="5"/>
  <c r="AP163" i="5" s="1"/>
  <c r="AE163" i="5"/>
  <c r="AK161" i="5"/>
  <c r="AP161" i="5" s="1"/>
  <c r="AE161" i="5"/>
  <c r="AK159" i="5"/>
  <c r="AP159" i="5" s="1"/>
  <c r="AE159" i="5"/>
  <c r="AK153" i="5"/>
  <c r="AP153" i="5" s="1"/>
  <c r="AE153" i="5"/>
  <c r="AK151" i="5"/>
  <c r="AP151" i="5" s="1"/>
  <c r="AE151" i="5"/>
  <c r="AK149" i="5"/>
  <c r="AP149" i="5" s="1"/>
  <c r="AE149" i="5"/>
  <c r="AK147" i="5"/>
  <c r="AP147" i="5" s="1"/>
  <c r="AE147" i="5"/>
  <c r="AK122" i="5"/>
  <c r="AP122" i="5" s="1"/>
  <c r="AE122" i="5"/>
  <c r="AK4" i="5"/>
  <c r="AP4" i="5" s="1"/>
  <c r="AE4" i="5"/>
  <c r="AK12" i="5"/>
  <c r="AP12" i="5" s="1"/>
  <c r="AE12" i="5"/>
  <c r="AH117" i="5"/>
  <c r="AC117" i="5"/>
  <c r="AH114" i="5"/>
  <c r="AC114" i="5"/>
  <c r="AH110" i="5"/>
  <c r="AC110" i="5"/>
  <c r="AH106" i="5"/>
  <c r="AC106" i="5"/>
  <c r="AH102" i="5"/>
  <c r="AC102" i="5"/>
  <c r="AH98" i="5"/>
  <c r="AC98" i="5"/>
  <c r="AH96" i="5"/>
  <c r="AC96" i="5"/>
  <c r="AH94" i="5"/>
  <c r="AC94" i="5"/>
  <c r="AH90" i="5"/>
  <c r="AC90" i="5"/>
  <c r="AH86" i="5"/>
  <c r="AC86" i="5"/>
  <c r="AH84" i="5"/>
  <c r="AC84" i="5"/>
  <c r="AH79" i="5"/>
  <c r="AC79" i="5"/>
  <c r="AH76" i="5"/>
  <c r="AC76" i="5"/>
  <c r="AC70" i="5"/>
  <c r="AH70" i="5"/>
  <c r="AH66" i="5"/>
  <c r="AC66" i="5"/>
  <c r="AH62" i="5"/>
  <c r="AC62" i="5"/>
  <c r="AH58" i="5"/>
  <c r="AC58" i="5"/>
  <c r="AC54" i="5"/>
  <c r="AH54" i="5"/>
  <c r="AH51" i="5"/>
  <c r="AC51" i="5"/>
  <c r="AH47" i="5"/>
  <c r="AC47" i="5"/>
  <c r="AH43" i="5"/>
  <c r="AC43" i="5"/>
  <c r="AC39" i="5"/>
  <c r="AH39" i="5"/>
  <c r="AH26" i="5"/>
  <c r="AC26" i="5"/>
  <c r="AH22" i="5"/>
  <c r="AC22" i="5"/>
  <c r="AH18" i="5"/>
  <c r="AC18" i="5"/>
  <c r="AH16" i="5"/>
  <c r="AC16" i="5"/>
  <c r="AH14" i="5"/>
  <c r="AC14" i="5"/>
  <c r="AH11" i="5"/>
  <c r="AC11" i="5"/>
  <c r="AH9" i="5"/>
  <c r="AC9" i="5"/>
  <c r="AH7" i="5"/>
  <c r="AC7" i="5"/>
  <c r="AC3" i="5"/>
  <c r="AH3" i="5"/>
  <c r="AH1123" i="5"/>
  <c r="AC1123" i="5"/>
  <c r="AH1115" i="5"/>
  <c r="AC1115" i="5"/>
  <c r="AH1109" i="5"/>
  <c r="AC1109" i="5"/>
  <c r="AH1091" i="5"/>
  <c r="AC1091" i="5"/>
  <c r="AH1085" i="5"/>
  <c r="AC1085" i="5"/>
  <c r="AH1076" i="5"/>
  <c r="AC1076" i="5"/>
  <c r="AH1073" i="5"/>
  <c r="AC1073" i="5"/>
  <c r="AH1067" i="5"/>
  <c r="AC1067" i="5"/>
  <c r="AH1059" i="5"/>
  <c r="AC1059" i="5"/>
  <c r="AC1054" i="5"/>
  <c r="AH1054" i="5"/>
  <c r="AH1050" i="5"/>
  <c r="AC1050" i="5"/>
  <c r="AH1044" i="5"/>
  <c r="AC1044" i="5"/>
  <c r="AH1037" i="5"/>
  <c r="AC1037" i="5"/>
  <c r="AH1029" i="5"/>
  <c r="AC1029" i="5"/>
  <c r="AH1023" i="5"/>
  <c r="AC1023" i="5"/>
  <c r="AH1019" i="5"/>
  <c r="AC1019" i="5"/>
  <c r="AH1015" i="5"/>
  <c r="AC1015" i="5"/>
  <c r="AH1011" i="5"/>
  <c r="AC1011" i="5"/>
  <c r="AC1005" i="5"/>
  <c r="AH1005" i="5"/>
  <c r="AH997" i="5"/>
  <c r="AC997" i="5"/>
  <c r="AH992" i="5"/>
  <c r="AC992" i="5"/>
  <c r="AH985" i="5"/>
  <c r="AC985" i="5"/>
  <c r="AH979" i="5"/>
  <c r="AC979" i="5"/>
  <c r="AH973" i="5"/>
  <c r="AC973" i="5"/>
  <c r="AH967" i="5"/>
  <c r="AC967" i="5"/>
  <c r="AH958" i="5"/>
  <c r="AC958" i="5"/>
  <c r="AH950" i="5"/>
  <c r="AC950" i="5"/>
  <c r="AH944" i="5"/>
  <c r="AC944" i="5"/>
  <c r="AH938" i="5"/>
  <c r="AC938" i="5"/>
  <c r="AH931" i="5"/>
  <c r="AC931" i="5"/>
  <c r="AH925" i="5"/>
  <c r="AC925" i="5"/>
  <c r="AH919" i="5"/>
  <c r="AC919" i="5"/>
  <c r="AH909" i="5"/>
  <c r="AC909" i="5"/>
  <c r="AH903" i="5"/>
  <c r="AC903" i="5"/>
  <c r="AH897" i="5"/>
  <c r="AC897" i="5"/>
  <c r="AH891" i="5"/>
  <c r="AC891" i="5"/>
  <c r="AH885" i="5"/>
  <c r="AC885" i="5"/>
  <c r="AH877" i="5"/>
  <c r="AC877" i="5"/>
  <c r="AH871" i="5"/>
  <c r="AC871" i="5"/>
  <c r="AH865" i="5"/>
  <c r="AC865" i="5"/>
  <c r="AH859" i="5"/>
  <c r="AC859" i="5"/>
  <c r="AH843" i="5"/>
  <c r="AC843" i="5"/>
  <c r="AH833" i="5"/>
  <c r="AC833" i="5"/>
  <c r="AH831" i="5"/>
  <c r="AC831" i="5"/>
  <c r="AH828" i="5"/>
  <c r="AC828" i="5"/>
  <c r="AH822" i="5"/>
  <c r="AC822" i="5"/>
  <c r="AH817" i="5"/>
  <c r="AC817" i="5"/>
  <c r="AH810" i="5"/>
  <c r="AC810" i="5"/>
  <c r="AC804" i="5"/>
  <c r="AH804" i="5"/>
  <c r="AH798" i="5"/>
  <c r="AC798" i="5"/>
  <c r="AH793" i="5"/>
  <c r="AC793" i="5"/>
  <c r="AH788" i="5"/>
  <c r="AC788" i="5"/>
  <c r="AC782" i="5"/>
  <c r="AH782" i="5"/>
  <c r="AH774" i="5"/>
  <c r="AC774" i="5"/>
  <c r="AH766" i="5"/>
  <c r="AC766" i="5"/>
  <c r="AH760" i="5"/>
  <c r="AC760" i="5"/>
  <c r="AH747" i="5"/>
  <c r="AC747" i="5"/>
  <c r="AH737" i="5"/>
  <c r="AC737" i="5"/>
  <c r="AH729" i="5"/>
  <c r="AC729" i="5"/>
  <c r="AH723" i="5"/>
  <c r="AC723" i="5"/>
  <c r="AH715" i="5"/>
  <c r="AC715" i="5"/>
  <c r="AH710" i="5"/>
  <c r="AC710" i="5"/>
  <c r="AH705" i="5"/>
  <c r="AC705" i="5"/>
  <c r="AH697" i="5"/>
  <c r="AC697" i="5"/>
  <c r="AH684" i="5"/>
  <c r="AC684" i="5"/>
  <c r="AH670" i="5"/>
  <c r="AC670" i="5"/>
  <c r="AC660" i="5"/>
  <c r="AH660" i="5"/>
  <c r="AH654" i="5"/>
  <c r="AC654" i="5"/>
  <c r="AC648" i="5"/>
  <c r="AH648" i="5"/>
  <c r="AC636" i="5"/>
  <c r="AH636" i="5"/>
  <c r="AH630" i="5"/>
  <c r="AC630" i="5"/>
  <c r="AH623" i="5"/>
  <c r="AC623" i="5"/>
  <c r="AH617" i="5"/>
  <c r="AC617" i="5"/>
  <c r="AH611" i="5"/>
  <c r="AC611" i="5"/>
  <c r="AH607" i="5"/>
  <c r="AC607" i="5"/>
  <c r="AC590" i="5"/>
  <c r="AH590" i="5"/>
  <c r="AC586" i="5"/>
  <c r="AH586" i="5"/>
  <c r="AH578" i="5"/>
  <c r="AC578" i="5"/>
  <c r="AH572" i="5"/>
  <c r="AC572" i="5"/>
  <c r="AH568" i="5"/>
  <c r="AC568" i="5"/>
  <c r="AH562" i="5"/>
  <c r="AC562" i="5"/>
  <c r="AC558" i="5"/>
  <c r="AH558" i="5"/>
  <c r="AC554" i="5"/>
  <c r="AH554" i="5"/>
  <c r="AH553" i="5"/>
  <c r="AC553" i="5"/>
  <c r="AH116" i="5"/>
  <c r="AC116" i="5"/>
  <c r="AH112" i="5"/>
  <c r="AC112" i="5"/>
  <c r="AH108" i="5"/>
  <c r="AC108" i="5"/>
  <c r="AH104" i="5"/>
  <c r="AC104" i="5"/>
  <c r="AH100" i="5"/>
  <c r="AC100" i="5"/>
  <c r="AC92" i="5"/>
  <c r="AH92" i="5"/>
  <c r="AH88" i="5"/>
  <c r="AC88" i="5"/>
  <c r="AH77" i="5"/>
  <c r="AC77" i="5"/>
  <c r="AH74" i="5"/>
  <c r="AC74" i="5"/>
  <c r="AH68" i="5"/>
  <c r="AC68" i="5"/>
  <c r="AH64" i="5"/>
  <c r="AC64" i="5"/>
  <c r="AH60" i="5"/>
  <c r="AC60" i="5"/>
  <c r="AH56" i="5"/>
  <c r="AC56" i="5"/>
  <c r="AH49" i="5"/>
  <c r="AC49" i="5"/>
  <c r="AH45" i="5"/>
  <c r="AC45" i="5"/>
  <c r="AH41" i="5"/>
  <c r="AC41" i="5"/>
  <c r="AH28" i="5"/>
  <c r="AC28" i="5"/>
  <c r="AH24" i="5"/>
  <c r="AC24" i="5"/>
  <c r="AH20" i="5"/>
  <c r="AC20" i="5"/>
  <c r="AH1125" i="5"/>
  <c r="AC1125" i="5"/>
  <c r="AH1119" i="5"/>
  <c r="AC1119" i="5"/>
  <c r="AH1113" i="5"/>
  <c r="AC1113" i="5"/>
  <c r="AH1107" i="5"/>
  <c r="AC1107" i="5"/>
  <c r="AC1089" i="5"/>
  <c r="AH1089" i="5"/>
  <c r="AH1083" i="5"/>
  <c r="AC1083" i="5"/>
  <c r="AC1079" i="5"/>
  <c r="AH1079" i="5"/>
  <c r="AC1071" i="5"/>
  <c r="AH1071" i="5"/>
  <c r="AH1065" i="5"/>
  <c r="AC1065" i="5"/>
  <c r="AC1061" i="5"/>
  <c r="AH1061" i="5"/>
  <c r="AC1056" i="5"/>
  <c r="AH1056" i="5"/>
  <c r="AC1048" i="5"/>
  <c r="AH1048" i="5"/>
  <c r="AH1041" i="5"/>
  <c r="AC1041" i="5"/>
  <c r="AH1035" i="5"/>
  <c r="AC1035" i="5"/>
  <c r="AH1031" i="5"/>
  <c r="AC1031" i="5"/>
  <c r="AH1025" i="5"/>
  <c r="AC1025" i="5"/>
  <c r="AH1017" i="5"/>
  <c r="AC1017" i="5"/>
  <c r="AH1009" i="5"/>
  <c r="AC1009" i="5"/>
  <c r="AH1003" i="5"/>
  <c r="AC1003" i="5"/>
  <c r="AC988" i="5"/>
  <c r="AH988" i="5"/>
  <c r="AH981" i="5"/>
  <c r="AC981" i="5"/>
  <c r="AH975" i="5"/>
  <c r="AC975" i="5"/>
  <c r="AH969" i="5"/>
  <c r="AC969" i="5"/>
  <c r="AH963" i="5"/>
  <c r="AC963" i="5"/>
  <c r="AH959" i="5"/>
  <c r="AC959" i="5"/>
  <c r="AH954" i="5"/>
  <c r="AC954" i="5"/>
  <c r="AH946" i="5"/>
  <c r="AC946" i="5"/>
  <c r="AH940" i="5"/>
  <c r="AC940" i="5"/>
  <c r="AH934" i="5"/>
  <c r="AC934" i="5"/>
  <c r="AH929" i="5"/>
  <c r="AC929" i="5"/>
  <c r="AH923" i="5"/>
  <c r="AC923" i="5"/>
  <c r="AH915" i="5"/>
  <c r="AC915" i="5"/>
  <c r="AH911" i="5"/>
  <c r="AC911" i="5"/>
  <c r="AH905" i="5"/>
  <c r="AC905" i="5"/>
  <c r="AH895" i="5"/>
  <c r="AC895" i="5"/>
  <c r="AH889" i="5"/>
  <c r="AC889" i="5"/>
  <c r="AH881" i="5"/>
  <c r="AC881" i="5"/>
  <c r="AH875" i="5"/>
  <c r="AC875" i="5"/>
  <c r="AH869" i="5"/>
  <c r="AC869" i="5"/>
  <c r="AH863" i="5"/>
  <c r="AC863" i="5"/>
  <c r="AH857" i="5"/>
  <c r="AC857" i="5"/>
  <c r="AH840" i="5"/>
  <c r="AC840" i="5"/>
  <c r="AH835" i="5"/>
  <c r="AC835" i="5"/>
  <c r="AH829" i="5"/>
  <c r="AC829" i="5"/>
  <c r="AH826" i="5"/>
  <c r="AC826" i="5"/>
  <c r="AH824" i="5"/>
  <c r="AC824" i="5"/>
  <c r="AH819" i="5"/>
  <c r="AC819" i="5"/>
  <c r="AH813" i="5"/>
  <c r="AC813" i="5"/>
  <c r="AH806" i="5"/>
  <c r="AC806" i="5"/>
  <c r="AC800" i="5"/>
  <c r="AH800" i="5"/>
  <c r="AH791" i="5"/>
  <c r="AC791" i="5"/>
  <c r="AC786" i="5"/>
  <c r="AH786" i="5"/>
  <c r="AH778" i="5"/>
  <c r="AC778" i="5"/>
  <c r="AH770" i="5"/>
  <c r="AC770" i="5"/>
  <c r="AH764" i="5"/>
  <c r="AC764" i="5"/>
  <c r="AH758" i="5"/>
  <c r="AC758" i="5"/>
  <c r="AH745" i="5"/>
  <c r="AC745" i="5"/>
  <c r="AH739" i="5"/>
  <c r="AC739" i="5"/>
  <c r="AH731" i="5"/>
  <c r="AC731" i="5"/>
  <c r="AH719" i="5"/>
  <c r="AC719" i="5"/>
  <c r="AH707" i="5"/>
  <c r="AC707" i="5"/>
  <c r="AH701" i="5"/>
  <c r="AC701" i="5"/>
  <c r="AH688" i="5"/>
  <c r="AC688" i="5"/>
  <c r="AC671" i="5"/>
  <c r="AH671" i="5"/>
  <c r="AC669" i="5"/>
  <c r="AH669" i="5"/>
  <c r="AC667" i="5"/>
  <c r="AH667" i="5"/>
  <c r="AC665" i="5"/>
  <c r="AH665" i="5"/>
  <c r="AC664" i="5"/>
  <c r="AH664" i="5"/>
  <c r="AH662" i="5"/>
  <c r="AC662" i="5"/>
  <c r="AC652" i="5"/>
  <c r="AH652" i="5"/>
  <c r="AC640" i="5"/>
  <c r="AH640" i="5"/>
  <c r="AH634" i="5"/>
  <c r="AC634" i="5"/>
  <c r="AH627" i="5"/>
  <c r="AC627" i="5"/>
  <c r="AH621" i="5"/>
  <c r="AC621" i="5"/>
  <c r="AH615" i="5"/>
  <c r="AC615" i="5"/>
  <c r="AH609" i="5"/>
  <c r="AC609" i="5"/>
  <c r="AH605" i="5"/>
  <c r="AC605" i="5"/>
  <c r="AC592" i="5"/>
  <c r="AH592" i="5"/>
  <c r="AC584" i="5"/>
  <c r="AH584" i="5"/>
  <c r="AH576" i="5"/>
  <c r="AC576" i="5"/>
  <c r="AH570" i="5"/>
  <c r="AC570" i="5"/>
  <c r="AH566" i="5"/>
  <c r="AC566" i="5"/>
  <c r="AC556" i="5"/>
  <c r="AH556" i="5"/>
  <c r="AC547" i="5"/>
  <c r="AH547" i="5"/>
  <c r="AC543" i="5"/>
  <c r="AH543" i="5"/>
  <c r="AC535" i="5"/>
  <c r="AH535" i="5"/>
  <c r="AC531" i="5"/>
  <c r="AH531" i="5"/>
  <c r="AC527" i="5"/>
  <c r="AH527" i="5"/>
  <c r="AC523" i="5"/>
  <c r="AH523" i="5"/>
  <c r="AC519" i="5"/>
  <c r="AH519" i="5"/>
  <c r="AC515" i="5"/>
  <c r="AH515" i="5"/>
  <c r="AC511" i="5"/>
  <c r="AH511" i="5"/>
  <c r="AC507" i="5"/>
  <c r="AH507" i="5"/>
  <c r="AC503" i="5"/>
  <c r="AH503" i="5"/>
  <c r="AH495" i="5"/>
  <c r="AC495" i="5"/>
  <c r="AC491" i="5"/>
  <c r="AH491" i="5"/>
  <c r="AH487" i="5"/>
  <c r="AC487" i="5"/>
  <c r="AH483" i="5"/>
  <c r="AC483" i="5"/>
  <c r="AH479" i="5"/>
  <c r="AC479" i="5"/>
  <c r="AH477" i="5"/>
  <c r="AC477" i="5"/>
  <c r="AH475" i="5"/>
  <c r="AC475" i="5"/>
  <c r="AH471" i="5"/>
  <c r="AC471" i="5"/>
  <c r="AH459" i="5"/>
  <c r="AC459" i="5"/>
  <c r="AC455" i="5"/>
  <c r="AH455" i="5"/>
  <c r="AH453" i="5"/>
  <c r="AC453" i="5"/>
  <c r="AH451" i="5"/>
  <c r="AC451" i="5"/>
  <c r="AH447" i="5"/>
  <c r="AC447" i="5"/>
  <c r="AH444" i="5"/>
  <c r="AC444" i="5"/>
  <c r="AH440" i="5"/>
  <c r="AC440" i="5"/>
  <c r="AH436" i="5"/>
  <c r="AC436" i="5"/>
  <c r="AH432" i="5"/>
  <c r="AC432" i="5"/>
  <c r="AH428" i="5"/>
  <c r="AC428" i="5"/>
  <c r="AH424" i="5"/>
  <c r="AC424" i="5"/>
  <c r="AH421" i="5"/>
  <c r="AC421" i="5"/>
  <c r="AH417" i="5"/>
  <c r="AC417" i="5"/>
  <c r="AH413" i="5"/>
  <c r="AC413" i="5"/>
  <c r="AH409" i="5"/>
  <c r="AC409" i="5"/>
  <c r="AH405" i="5"/>
  <c r="AC405" i="5"/>
  <c r="AH401" i="5"/>
  <c r="AC401" i="5"/>
  <c r="AH397" i="5"/>
  <c r="AC397" i="5"/>
  <c r="AH388" i="5"/>
  <c r="AC388" i="5"/>
  <c r="AH384" i="5"/>
  <c r="AC384" i="5"/>
  <c r="AC380" i="5"/>
  <c r="AH380" i="5"/>
  <c r="AH377" i="5"/>
  <c r="AC377" i="5"/>
  <c r="AH358" i="5"/>
  <c r="AC358" i="5"/>
  <c r="AC349" i="5"/>
  <c r="AH349" i="5"/>
  <c r="AC344" i="5"/>
  <c r="AH344" i="5"/>
  <c r="AH340" i="5"/>
  <c r="AC340" i="5"/>
  <c r="AH338" i="5"/>
  <c r="AC338" i="5"/>
  <c r="AH333" i="5"/>
  <c r="AC333" i="5"/>
  <c r="AH329" i="5"/>
  <c r="AC329" i="5"/>
  <c r="AH319" i="5"/>
  <c r="AC319" i="5"/>
  <c r="AH317" i="5"/>
  <c r="AC317" i="5"/>
  <c r="AH310" i="5"/>
  <c r="AC310" i="5"/>
  <c r="AH306" i="5"/>
  <c r="AC306" i="5"/>
  <c r="AH302" i="5"/>
  <c r="AC302" i="5"/>
  <c r="AH297" i="5"/>
  <c r="AC297" i="5"/>
  <c r="AH293" i="5"/>
  <c r="AC293" i="5"/>
  <c r="AH289" i="5"/>
  <c r="AC289" i="5"/>
  <c r="AH285" i="5"/>
  <c r="AC285" i="5"/>
  <c r="AC281" i="5"/>
  <c r="AH281" i="5"/>
  <c r="AH277" i="5"/>
  <c r="AC277" i="5"/>
  <c r="AH273" i="5"/>
  <c r="AC273" i="5"/>
  <c r="AH267" i="5"/>
  <c r="AC267" i="5"/>
  <c r="AH263" i="5"/>
  <c r="AC263" i="5"/>
  <c r="AH259" i="5"/>
  <c r="AC259" i="5"/>
  <c r="AH255" i="5"/>
  <c r="AC255" i="5"/>
  <c r="AH245" i="5"/>
  <c r="AC245" i="5"/>
  <c r="AH242" i="5"/>
  <c r="AC242" i="5"/>
  <c r="AH238" i="5"/>
  <c r="AC238" i="5"/>
  <c r="AH235" i="5"/>
  <c r="AC235" i="5"/>
  <c r="AH231" i="5"/>
  <c r="AC231" i="5"/>
  <c r="AH227" i="5"/>
  <c r="AC227" i="5"/>
  <c r="AH223" i="5"/>
  <c r="AC223" i="5"/>
  <c r="AH219" i="5"/>
  <c r="AC219" i="5"/>
  <c r="AH214" i="5"/>
  <c r="AC214" i="5"/>
  <c r="AH208" i="5"/>
  <c r="AC208" i="5"/>
  <c r="AH201" i="5"/>
  <c r="AC201" i="5"/>
  <c r="AH197" i="5"/>
  <c r="AC197" i="5"/>
  <c r="AH193" i="5"/>
  <c r="AC193" i="5"/>
  <c r="AH189" i="5"/>
  <c r="AC189" i="5"/>
  <c r="AH185" i="5"/>
  <c r="AC185" i="5"/>
  <c r="AH183" i="5"/>
  <c r="AC183" i="5"/>
  <c r="AH179" i="5"/>
  <c r="AC179" i="5"/>
  <c r="AH175" i="5"/>
  <c r="AC175" i="5"/>
  <c r="AH169" i="5"/>
  <c r="AC169" i="5"/>
  <c r="AH165" i="5"/>
  <c r="AC165" i="5"/>
  <c r="AH161" i="5"/>
  <c r="AC161" i="5"/>
  <c r="AH157" i="5"/>
  <c r="AC157" i="5"/>
  <c r="AH153" i="5"/>
  <c r="AC153" i="5"/>
  <c r="AH149" i="5"/>
  <c r="AC149" i="5"/>
  <c r="AH147" i="5"/>
  <c r="AC147" i="5"/>
  <c r="AH124" i="5"/>
  <c r="AC124" i="5"/>
  <c r="AH122" i="5"/>
  <c r="AC122" i="5"/>
  <c r="AH119" i="5"/>
  <c r="AC119" i="5"/>
  <c r="AH118" i="5"/>
  <c r="AC118" i="5"/>
  <c r="AH115" i="5"/>
  <c r="AC115" i="5"/>
  <c r="AH113" i="5"/>
  <c r="AC113" i="5"/>
  <c r="AH111" i="5"/>
  <c r="AC111" i="5"/>
  <c r="AH109" i="5"/>
  <c r="AC109" i="5"/>
  <c r="AH107" i="5"/>
  <c r="AC107" i="5"/>
  <c r="AH105" i="5"/>
  <c r="AC105" i="5"/>
  <c r="AH103" i="5"/>
  <c r="AC103" i="5"/>
  <c r="AC101" i="5"/>
  <c r="AH101" i="5"/>
  <c r="AH99" i="5"/>
  <c r="AC99" i="5"/>
  <c r="AH97" i="5"/>
  <c r="AC97" i="5"/>
  <c r="AH95" i="5"/>
  <c r="AC95" i="5"/>
  <c r="AH93" i="5"/>
  <c r="AC93" i="5"/>
  <c r="AH91" i="5"/>
  <c r="AC91" i="5"/>
  <c r="AH89" i="5"/>
  <c r="AC89" i="5"/>
  <c r="AH87" i="5"/>
  <c r="AC87" i="5"/>
  <c r="AH85" i="5"/>
  <c r="AC85" i="5"/>
  <c r="AH83" i="5"/>
  <c r="AC83" i="5"/>
  <c r="AH78" i="5"/>
  <c r="AC78" i="5"/>
  <c r="AC75" i="5"/>
  <c r="AH75" i="5"/>
  <c r="AH73" i="5"/>
  <c r="AC73" i="5"/>
  <c r="AH69" i="5"/>
  <c r="AC69" i="5"/>
  <c r="AH67" i="5"/>
  <c r="AC67" i="5"/>
  <c r="AH65" i="5"/>
  <c r="AC65" i="5"/>
  <c r="AH63" i="5"/>
  <c r="AC63" i="5"/>
  <c r="AH61" i="5"/>
  <c r="AC61" i="5"/>
  <c r="AH59" i="5"/>
  <c r="AC59" i="5"/>
  <c r="AH57" i="5"/>
  <c r="AC57" i="5"/>
  <c r="AH55" i="5"/>
  <c r="AC55" i="5"/>
  <c r="AH53" i="5"/>
  <c r="AC53" i="5"/>
  <c r="AH52" i="5"/>
  <c r="AC52" i="5"/>
  <c r="AH50" i="5"/>
  <c r="AC50" i="5"/>
  <c r="AH48" i="5"/>
  <c r="AC48" i="5"/>
  <c r="AH46" i="5"/>
  <c r="AC46" i="5"/>
  <c r="AH44" i="5"/>
  <c r="AC44" i="5"/>
  <c r="AH42" i="5"/>
  <c r="AC42" i="5"/>
  <c r="AH40" i="5"/>
  <c r="AC40" i="5"/>
  <c r="AH27" i="5"/>
  <c r="AC27" i="5"/>
  <c r="AH25" i="5"/>
  <c r="AC25" i="5"/>
  <c r="AH23" i="5"/>
  <c r="AC23" i="5"/>
  <c r="AH21" i="5"/>
  <c r="AC21" i="5"/>
  <c r="AH19" i="5"/>
  <c r="AC19" i="5"/>
  <c r="AH17" i="5"/>
  <c r="AC17" i="5"/>
  <c r="AC15" i="5"/>
  <c r="AH15" i="5"/>
  <c r="AH12" i="5"/>
  <c r="AC12" i="5"/>
  <c r="AH10" i="5"/>
  <c r="AC10" i="5"/>
  <c r="AH8" i="5"/>
  <c r="AC8" i="5"/>
  <c r="AC5" i="5"/>
  <c r="AH5" i="5"/>
  <c r="AH1127" i="5"/>
  <c r="AC1127" i="5"/>
  <c r="AH1121" i="5"/>
  <c r="AC1121" i="5"/>
  <c r="AH1117" i="5"/>
  <c r="AC1117" i="5"/>
  <c r="AH1111" i="5"/>
  <c r="AC1111" i="5"/>
  <c r="AH1093" i="5"/>
  <c r="AC1093" i="5"/>
  <c r="AC1087" i="5"/>
  <c r="AH1087" i="5"/>
  <c r="AC1081" i="5"/>
  <c r="AH1081" i="5"/>
  <c r="AC1069" i="5"/>
  <c r="AH1069" i="5"/>
  <c r="AC1063" i="5"/>
  <c r="AH1063" i="5"/>
  <c r="AH1052" i="5"/>
  <c r="AC1052" i="5"/>
  <c r="AH1045" i="5"/>
  <c r="AC1045" i="5"/>
  <c r="AH1043" i="5"/>
  <c r="AC1043" i="5"/>
  <c r="AH1039" i="5"/>
  <c r="AC1039" i="5"/>
  <c r="AH1033" i="5"/>
  <c r="AC1033" i="5"/>
  <c r="AC1027" i="5"/>
  <c r="AH1027" i="5"/>
  <c r="AH1021" i="5"/>
  <c r="AC1021" i="5"/>
  <c r="AH1013" i="5"/>
  <c r="AC1013" i="5"/>
  <c r="AH1007" i="5"/>
  <c r="AC1007" i="5"/>
  <c r="AH1001" i="5"/>
  <c r="AC1001" i="5"/>
  <c r="AH999" i="5"/>
  <c r="AC999" i="5"/>
  <c r="AH995" i="5"/>
  <c r="AC995" i="5"/>
  <c r="AC990" i="5"/>
  <c r="AH990" i="5"/>
  <c r="AH983" i="5"/>
  <c r="AC983" i="5"/>
  <c r="AH977" i="5"/>
  <c r="AC977" i="5"/>
  <c r="AH971" i="5"/>
  <c r="AC971" i="5"/>
  <c r="AH965" i="5"/>
  <c r="AC965" i="5"/>
  <c r="AH961" i="5"/>
  <c r="AC961" i="5"/>
  <c r="AH956" i="5"/>
  <c r="AC956" i="5"/>
  <c r="AH952" i="5"/>
  <c r="AC952" i="5"/>
  <c r="AH948" i="5"/>
  <c r="AC948" i="5"/>
  <c r="AH942" i="5"/>
  <c r="AC942" i="5"/>
  <c r="AH936" i="5"/>
  <c r="AC936" i="5"/>
  <c r="AH933" i="5"/>
  <c r="AC933" i="5"/>
  <c r="AH927" i="5"/>
  <c r="AC927" i="5"/>
  <c r="AH921" i="5"/>
  <c r="AC921" i="5"/>
  <c r="AH917" i="5"/>
  <c r="AC917" i="5"/>
  <c r="AH913" i="5"/>
  <c r="AC913" i="5"/>
  <c r="AH907" i="5"/>
  <c r="AC907" i="5"/>
  <c r="AH899" i="5"/>
  <c r="AC899" i="5"/>
  <c r="AH893" i="5"/>
  <c r="AC893" i="5"/>
  <c r="AH887" i="5"/>
  <c r="AC887" i="5"/>
  <c r="AH883" i="5"/>
  <c r="AC883" i="5"/>
  <c r="AH879" i="5"/>
  <c r="AC879" i="5"/>
  <c r="AH873" i="5"/>
  <c r="AC873" i="5"/>
  <c r="AH867" i="5"/>
  <c r="AC867" i="5"/>
  <c r="AH861" i="5"/>
  <c r="AC861" i="5"/>
  <c r="AH855" i="5"/>
  <c r="AC855" i="5"/>
  <c r="AH837" i="5"/>
  <c r="AC837" i="5"/>
  <c r="AH815" i="5"/>
  <c r="AC815" i="5"/>
  <c r="AC808" i="5"/>
  <c r="AH808" i="5"/>
  <c r="AH802" i="5"/>
  <c r="AC802" i="5"/>
  <c r="AH795" i="5"/>
  <c r="AC795" i="5"/>
  <c r="AC789" i="5"/>
  <c r="AH789" i="5"/>
  <c r="AH784" i="5"/>
  <c r="AC784" i="5"/>
  <c r="AH776" i="5"/>
  <c r="AC776" i="5"/>
  <c r="AH772" i="5"/>
  <c r="AC772" i="5"/>
  <c r="AH768" i="5"/>
  <c r="AC768" i="5"/>
  <c r="AH762" i="5"/>
  <c r="AC762" i="5"/>
  <c r="AH749" i="5"/>
  <c r="AC749" i="5"/>
  <c r="AH743" i="5"/>
  <c r="AC743" i="5"/>
  <c r="AH741" i="5"/>
  <c r="AC741" i="5"/>
  <c r="AH735" i="5"/>
  <c r="AC735" i="5"/>
  <c r="AH733" i="5"/>
  <c r="AC733" i="5"/>
  <c r="AH725" i="5"/>
  <c r="AC725" i="5"/>
  <c r="AH721" i="5"/>
  <c r="AC721" i="5"/>
  <c r="AH717" i="5"/>
  <c r="AC717" i="5"/>
  <c r="AH713" i="5"/>
  <c r="AC713" i="5"/>
  <c r="AH709" i="5"/>
  <c r="AC709" i="5"/>
  <c r="AH703" i="5"/>
  <c r="AC703" i="5"/>
  <c r="AH699" i="5"/>
  <c r="AC699" i="5"/>
  <c r="AH695" i="5"/>
  <c r="AC695" i="5"/>
  <c r="AH693" i="5"/>
  <c r="AC693" i="5"/>
  <c r="AC690" i="5"/>
  <c r="AH690" i="5"/>
  <c r="AC686" i="5"/>
  <c r="AH686" i="5"/>
  <c r="AH681" i="5"/>
  <c r="AC681" i="5"/>
  <c r="AH668" i="5"/>
  <c r="AC668" i="5"/>
  <c r="AH658" i="5"/>
  <c r="AC658" i="5"/>
  <c r="AC656" i="5"/>
  <c r="AH656" i="5"/>
  <c r="AH650" i="5"/>
  <c r="AC650" i="5"/>
  <c r="AH638" i="5"/>
  <c r="AC638" i="5"/>
  <c r="AC632" i="5"/>
  <c r="AH632" i="5"/>
  <c r="AH625" i="5"/>
  <c r="AC625" i="5"/>
  <c r="AH619" i="5"/>
  <c r="AC619" i="5"/>
  <c r="AH613" i="5"/>
  <c r="AC613" i="5"/>
  <c r="AH588" i="5"/>
  <c r="AC588" i="5"/>
  <c r="AH574" i="5"/>
  <c r="AC574" i="5"/>
  <c r="AH564" i="5"/>
  <c r="AC564" i="5"/>
  <c r="AC551" i="5"/>
  <c r="AH551" i="5"/>
  <c r="AC549" i="5"/>
  <c r="AH549" i="5"/>
  <c r="AH545" i="5"/>
  <c r="AC545" i="5"/>
  <c r="AC541" i="5"/>
  <c r="AH541" i="5"/>
  <c r="AH533" i="5"/>
  <c r="AC533" i="5"/>
  <c r="AC529" i="5"/>
  <c r="AH529" i="5"/>
  <c r="AH525" i="5"/>
  <c r="AC525" i="5"/>
  <c r="AC521" i="5"/>
  <c r="AH521" i="5"/>
  <c r="AH517" i="5"/>
  <c r="AC517" i="5"/>
  <c r="AC513" i="5"/>
  <c r="AH513" i="5"/>
  <c r="AH509" i="5"/>
  <c r="AC509" i="5"/>
  <c r="AC505" i="5"/>
  <c r="AH505" i="5"/>
  <c r="AH497" i="5"/>
  <c r="AC497" i="5"/>
  <c r="AH493" i="5"/>
  <c r="AC493" i="5"/>
  <c r="AH489" i="5"/>
  <c r="AC489" i="5"/>
  <c r="AH485" i="5"/>
  <c r="AC485" i="5"/>
  <c r="AH481" i="5"/>
  <c r="AC481" i="5"/>
  <c r="AH473" i="5"/>
  <c r="AC473" i="5"/>
  <c r="AH469" i="5"/>
  <c r="AC469" i="5"/>
  <c r="AH467" i="5"/>
  <c r="AC467" i="5"/>
  <c r="AH465" i="5"/>
  <c r="AC465" i="5"/>
  <c r="AH461" i="5"/>
  <c r="AC461" i="5"/>
  <c r="AH457" i="5"/>
  <c r="AC457" i="5"/>
  <c r="AH449" i="5"/>
  <c r="AC449" i="5"/>
  <c r="AH445" i="5"/>
  <c r="AC445" i="5"/>
  <c r="AH442" i="5"/>
  <c r="AC442" i="5"/>
  <c r="AH438" i="5"/>
  <c r="AC438" i="5"/>
  <c r="AC434" i="5"/>
  <c r="AH434" i="5"/>
  <c r="AH430" i="5"/>
  <c r="AC430" i="5"/>
  <c r="AH426" i="5"/>
  <c r="AC426" i="5"/>
  <c r="AH423" i="5"/>
  <c r="AC423" i="5"/>
  <c r="AC419" i="5"/>
  <c r="AH419" i="5"/>
  <c r="AH415" i="5"/>
  <c r="AC415" i="5"/>
  <c r="AH411" i="5"/>
  <c r="AC411" i="5"/>
  <c r="AH407" i="5"/>
  <c r="AC407" i="5"/>
  <c r="AC403" i="5"/>
  <c r="AH403" i="5"/>
  <c r="AH399" i="5"/>
  <c r="AC399" i="5"/>
  <c r="AH395" i="5"/>
  <c r="AC395" i="5"/>
  <c r="AH393" i="5"/>
  <c r="AC393" i="5"/>
  <c r="AH390" i="5"/>
  <c r="AC390" i="5"/>
  <c r="AH386" i="5"/>
  <c r="AC386" i="5"/>
  <c r="AH382" i="5"/>
  <c r="AC382" i="5"/>
  <c r="AH379" i="5"/>
  <c r="AC379" i="5"/>
  <c r="AH375" i="5"/>
  <c r="AC375" i="5"/>
  <c r="AH353" i="5"/>
  <c r="AC353" i="5"/>
  <c r="AH350" i="5"/>
  <c r="AC350" i="5"/>
  <c r="AH347" i="5"/>
  <c r="AC347" i="5"/>
  <c r="AH342" i="5"/>
  <c r="AC342" i="5"/>
  <c r="AH336" i="5"/>
  <c r="AC336" i="5"/>
  <c r="AH331" i="5"/>
  <c r="AC331" i="5"/>
  <c r="AH323" i="5"/>
  <c r="AC323" i="5"/>
  <c r="AH321" i="5"/>
  <c r="AC321" i="5"/>
  <c r="AH312" i="5"/>
  <c r="AC312" i="5"/>
  <c r="AH308" i="5"/>
  <c r="AC308" i="5"/>
  <c r="AH304" i="5"/>
  <c r="AC304" i="5"/>
  <c r="AH299" i="5"/>
  <c r="AC299" i="5"/>
  <c r="AH295" i="5"/>
  <c r="AC295" i="5"/>
  <c r="AH291" i="5"/>
  <c r="AC291" i="5"/>
  <c r="AH287" i="5"/>
  <c r="AC287" i="5"/>
  <c r="AH283" i="5"/>
  <c r="AC283" i="5"/>
  <c r="AH279" i="5"/>
  <c r="AC279" i="5"/>
  <c r="AH275" i="5"/>
  <c r="AC275" i="5"/>
  <c r="AH269" i="5"/>
  <c r="AC269" i="5"/>
  <c r="AH265" i="5"/>
  <c r="AC265" i="5"/>
  <c r="AH261" i="5"/>
  <c r="AC261" i="5"/>
  <c r="AH257" i="5"/>
  <c r="AC257" i="5"/>
  <c r="AH253" i="5"/>
  <c r="AC253" i="5"/>
  <c r="AH243" i="5"/>
  <c r="AC243" i="5"/>
  <c r="AH240" i="5"/>
  <c r="AC240" i="5"/>
  <c r="AH237" i="5"/>
  <c r="AC237" i="5"/>
  <c r="AH233" i="5"/>
  <c r="AC233" i="5"/>
  <c r="AH229" i="5"/>
  <c r="AC229" i="5"/>
  <c r="AH225" i="5"/>
  <c r="AC225" i="5"/>
  <c r="AH221" i="5"/>
  <c r="AC221" i="5"/>
  <c r="AH217" i="5"/>
  <c r="AC217" i="5"/>
  <c r="AH212" i="5"/>
  <c r="AC212" i="5"/>
  <c r="AH210" i="5"/>
  <c r="AC210" i="5"/>
  <c r="AH203" i="5"/>
  <c r="AC203" i="5"/>
  <c r="AH199" i="5"/>
  <c r="AC199" i="5"/>
  <c r="AH195" i="5"/>
  <c r="AC195" i="5"/>
  <c r="AH191" i="5"/>
  <c r="AC191" i="5"/>
  <c r="AH187" i="5"/>
  <c r="AC187" i="5"/>
  <c r="AH181" i="5"/>
  <c r="AC181" i="5"/>
  <c r="AH177" i="5"/>
  <c r="AC177" i="5"/>
  <c r="AH171" i="5"/>
  <c r="AC171" i="5"/>
  <c r="AH167" i="5"/>
  <c r="AC167" i="5"/>
  <c r="AH164" i="5"/>
  <c r="AC164" i="5"/>
  <c r="AH163" i="5"/>
  <c r="AC163" i="5"/>
  <c r="AH159" i="5"/>
  <c r="AC159" i="5"/>
  <c r="AH155" i="5"/>
  <c r="AC155" i="5"/>
  <c r="AH151" i="5"/>
  <c r="AC151" i="5"/>
  <c r="AC4" i="5"/>
  <c r="AH4" i="5"/>
  <c r="AH1128" i="5"/>
  <c r="AC1128" i="5"/>
  <c r="AH1126" i="5"/>
  <c r="AC1126" i="5"/>
  <c r="AC1124" i="5"/>
  <c r="AH1124" i="5"/>
  <c r="AC1122" i="5"/>
  <c r="AH1122" i="5"/>
  <c r="AH1120" i="5"/>
  <c r="AC1120" i="5"/>
  <c r="AH1118" i="5"/>
  <c r="AC1118" i="5"/>
  <c r="AC1116" i="5"/>
  <c r="AH1116" i="5"/>
  <c r="AC1114" i="5"/>
  <c r="AH1114" i="5"/>
  <c r="AH1112" i="5"/>
  <c r="AC1112" i="5"/>
  <c r="AH1110" i="5"/>
  <c r="AC1110" i="5"/>
  <c r="AC1108" i="5"/>
  <c r="AH1108" i="5"/>
  <c r="AH1094" i="5"/>
  <c r="AC1094" i="5"/>
  <c r="AH1092" i="5"/>
  <c r="AC1092" i="5"/>
  <c r="AH1090" i="5"/>
  <c r="AC1090" i="5"/>
  <c r="AH1088" i="5"/>
  <c r="AC1088" i="5"/>
  <c r="AH1086" i="5"/>
  <c r="AC1086" i="5"/>
  <c r="AH1084" i="5"/>
  <c r="AC1084" i="5"/>
  <c r="AH1082" i="5"/>
  <c r="AC1082" i="5"/>
  <c r="AH1080" i="5"/>
  <c r="AC1080" i="5"/>
  <c r="AH1077" i="5"/>
  <c r="AC1077" i="5"/>
  <c r="AC1075" i="5"/>
  <c r="AH1075" i="5"/>
  <c r="AH1074" i="5"/>
  <c r="AC1074" i="5"/>
  <c r="AH1072" i="5"/>
  <c r="AC1072" i="5"/>
  <c r="AH1070" i="5"/>
  <c r="AC1070" i="5"/>
  <c r="AH1068" i="5"/>
  <c r="AC1068" i="5"/>
  <c r="AH1066" i="5"/>
  <c r="AC1066" i="5"/>
  <c r="AH1064" i="5"/>
  <c r="AC1064" i="5"/>
  <c r="AH1062" i="5"/>
  <c r="AC1062" i="5"/>
  <c r="AH1060" i="5"/>
  <c r="AC1060" i="5"/>
  <c r="AH1058" i="5"/>
  <c r="AC1058" i="5"/>
  <c r="AH1057" i="5"/>
  <c r="AC1057" i="5"/>
  <c r="AH1055" i="5"/>
  <c r="AC1055" i="5"/>
  <c r="AH1053" i="5"/>
  <c r="AC1053" i="5"/>
  <c r="AH1051" i="5"/>
  <c r="AC1051" i="5"/>
  <c r="AH1049" i="5"/>
  <c r="AC1049" i="5"/>
  <c r="AH1047" i="5"/>
  <c r="AC1047" i="5"/>
  <c r="AC1042" i="5"/>
  <c r="AH1042" i="5"/>
  <c r="AH1040" i="5"/>
  <c r="AC1040" i="5"/>
  <c r="AH1038" i="5"/>
  <c r="AC1038" i="5"/>
  <c r="AH1036" i="5"/>
  <c r="AC1036" i="5"/>
  <c r="AH1034" i="5"/>
  <c r="AC1034" i="5"/>
  <c r="AH1032" i="5"/>
  <c r="AC1032" i="5"/>
  <c r="AH1030" i="5"/>
  <c r="AC1030" i="5"/>
  <c r="AH1028" i="5"/>
  <c r="AC1028" i="5"/>
  <c r="AH1026" i="5"/>
  <c r="AC1026" i="5"/>
  <c r="AH1024" i="5"/>
  <c r="AC1024" i="5"/>
  <c r="AH1022" i="5"/>
  <c r="AC1022" i="5"/>
  <c r="AH1020" i="5"/>
  <c r="AC1020" i="5"/>
  <c r="AH1018" i="5"/>
  <c r="AC1018" i="5"/>
  <c r="AH1016" i="5"/>
  <c r="AC1016" i="5"/>
  <c r="AH1014" i="5"/>
  <c r="AC1014" i="5"/>
  <c r="AH1012" i="5"/>
  <c r="AC1012" i="5"/>
  <c r="AH1010" i="5"/>
  <c r="AC1010" i="5"/>
  <c r="AH1008" i="5"/>
  <c r="AC1008" i="5"/>
  <c r="AH1006" i="5"/>
  <c r="AC1006" i="5"/>
  <c r="AH1004" i="5"/>
  <c r="AC1004" i="5"/>
  <c r="AH1002" i="5"/>
  <c r="AC1002" i="5"/>
  <c r="AH1000" i="5"/>
  <c r="AC1000" i="5"/>
  <c r="AH998" i="5"/>
  <c r="AC998" i="5"/>
  <c r="AH996" i="5"/>
  <c r="AC996" i="5"/>
  <c r="AH994" i="5"/>
  <c r="AC994" i="5"/>
  <c r="AH993" i="5"/>
  <c r="AC993" i="5"/>
  <c r="AH991" i="5"/>
  <c r="AC991" i="5"/>
  <c r="AH989" i="5"/>
  <c r="AC989" i="5"/>
  <c r="AH986" i="5"/>
  <c r="AC986" i="5"/>
  <c r="AC984" i="5"/>
  <c r="AH984" i="5"/>
  <c r="AH982" i="5"/>
  <c r="AC982" i="5"/>
  <c r="AC980" i="5"/>
  <c r="AH980" i="5"/>
  <c r="AH978" i="5"/>
  <c r="AC978" i="5"/>
  <c r="AC976" i="5"/>
  <c r="AH976" i="5"/>
  <c r="AH974" i="5"/>
  <c r="AC974" i="5"/>
  <c r="AC972" i="5"/>
  <c r="AH972" i="5"/>
  <c r="AH970" i="5"/>
  <c r="AC970" i="5"/>
  <c r="AC968" i="5"/>
  <c r="AH968" i="5"/>
  <c r="AH966" i="5"/>
  <c r="AC966" i="5"/>
  <c r="AC964" i="5"/>
  <c r="AH964" i="5"/>
  <c r="AH962" i="5"/>
  <c r="AC962" i="5"/>
  <c r="AC960" i="5"/>
  <c r="AH960" i="5"/>
  <c r="AC957" i="5"/>
  <c r="AH957" i="5"/>
  <c r="AH955" i="5"/>
  <c r="AC955" i="5"/>
  <c r="AC953" i="5"/>
  <c r="AH953" i="5"/>
  <c r="AH951" i="5"/>
  <c r="AC951" i="5"/>
  <c r="AC949" i="5"/>
  <c r="AH949" i="5"/>
  <c r="AH947" i="5"/>
  <c r="AC947" i="5"/>
  <c r="AC945" i="5"/>
  <c r="AH945" i="5"/>
  <c r="AH943" i="5"/>
  <c r="AC943" i="5"/>
  <c r="AC941" i="5"/>
  <c r="AH941" i="5"/>
  <c r="AH939" i="5"/>
  <c r="AC939" i="5"/>
  <c r="AC937" i="5"/>
  <c r="AH937" i="5"/>
  <c r="AH935" i="5"/>
  <c r="AC935" i="5"/>
  <c r="AH932" i="5"/>
  <c r="AC932" i="5"/>
  <c r="AC930" i="5"/>
  <c r="AH930" i="5"/>
  <c r="AH928" i="5"/>
  <c r="AC928" i="5"/>
  <c r="AC926" i="5"/>
  <c r="AH926" i="5"/>
  <c r="AH924" i="5"/>
  <c r="AC924" i="5"/>
  <c r="AC922" i="5"/>
  <c r="AH922" i="5"/>
  <c r="AH920" i="5"/>
  <c r="AC920" i="5"/>
  <c r="AC918" i="5"/>
  <c r="AH918" i="5"/>
  <c r="AH916" i="5"/>
  <c r="AC916" i="5"/>
  <c r="AC914" i="5"/>
  <c r="AH914" i="5"/>
  <c r="AH912" i="5"/>
  <c r="AC912" i="5"/>
  <c r="AC910" i="5"/>
  <c r="AH910" i="5"/>
  <c r="AH908" i="5"/>
  <c r="AC908" i="5"/>
  <c r="AC906" i="5"/>
  <c r="AH906" i="5"/>
  <c r="AH904" i="5"/>
  <c r="AC904" i="5"/>
  <c r="AC902" i="5"/>
  <c r="AH902" i="5"/>
  <c r="AC898" i="5"/>
  <c r="AH898" i="5"/>
  <c r="AC896" i="5"/>
  <c r="AH896" i="5"/>
  <c r="AH894" i="5"/>
  <c r="AC894" i="5"/>
  <c r="AC892" i="5"/>
  <c r="AH892" i="5"/>
  <c r="AC890" i="5"/>
  <c r="AH890" i="5"/>
  <c r="AC888" i="5"/>
  <c r="AH888" i="5"/>
  <c r="AH886" i="5"/>
  <c r="AC886" i="5"/>
  <c r="AC884" i="5"/>
  <c r="AH884" i="5"/>
  <c r="AC882" i="5"/>
  <c r="AH882" i="5"/>
  <c r="AC880" i="5"/>
  <c r="AH880" i="5"/>
  <c r="AH878" i="5"/>
  <c r="AC878" i="5"/>
  <c r="AC876" i="5"/>
  <c r="AH876" i="5"/>
  <c r="AC874" i="5"/>
  <c r="AH874" i="5"/>
  <c r="AC872" i="5"/>
  <c r="AH872" i="5"/>
  <c r="AH870" i="5"/>
  <c r="AC870" i="5"/>
  <c r="AC868" i="5"/>
  <c r="AH868" i="5"/>
  <c r="AC866" i="5"/>
  <c r="AH866" i="5"/>
  <c r="AC864" i="5"/>
  <c r="AH864" i="5"/>
  <c r="AH862" i="5"/>
  <c r="AC862" i="5"/>
  <c r="AC860" i="5"/>
  <c r="AH860" i="5"/>
  <c r="AC858" i="5"/>
  <c r="AH858" i="5"/>
  <c r="AC856" i="5"/>
  <c r="AH856" i="5"/>
  <c r="AH854" i="5"/>
  <c r="AC854" i="5"/>
  <c r="AC842" i="5"/>
  <c r="AH842" i="5"/>
  <c r="AC841" i="5"/>
  <c r="AH841" i="5"/>
  <c r="AH839" i="5"/>
  <c r="AC839" i="5"/>
  <c r="AC838" i="5"/>
  <c r="AH838" i="5"/>
  <c r="AC836" i="5"/>
  <c r="AH836" i="5"/>
  <c r="AH834" i="5"/>
  <c r="AC834" i="5"/>
  <c r="AC832" i="5"/>
  <c r="AH832" i="5"/>
  <c r="AC830" i="5"/>
  <c r="AH830" i="5"/>
  <c r="AH827" i="5"/>
  <c r="AC827" i="5"/>
  <c r="AC825" i="5"/>
  <c r="AH825" i="5"/>
  <c r="AC823" i="5"/>
  <c r="AH823" i="5"/>
  <c r="AC821" i="5"/>
  <c r="AH821" i="5"/>
  <c r="AC820" i="5"/>
  <c r="AH820" i="5"/>
  <c r="AH818" i="5"/>
  <c r="AC818" i="5"/>
  <c r="AC816" i="5"/>
  <c r="AH816" i="5"/>
  <c r="AH814" i="5"/>
  <c r="AC814" i="5"/>
  <c r="AH811" i="5"/>
  <c r="AC811" i="5"/>
  <c r="AH809" i="5"/>
  <c r="AC809" i="5"/>
  <c r="AH807" i="5"/>
  <c r="AC807" i="5"/>
  <c r="AH805" i="5"/>
  <c r="AC805" i="5"/>
  <c r="AH803" i="5"/>
  <c r="AC803" i="5"/>
  <c r="AH801" i="5"/>
  <c r="AC801" i="5"/>
  <c r="AH799" i="5"/>
  <c r="AC799" i="5"/>
  <c r="AC796" i="5"/>
  <c r="AH796" i="5"/>
  <c r="AC794" i="5"/>
  <c r="AH794" i="5"/>
  <c r="AH792" i="5"/>
  <c r="AC792" i="5"/>
  <c r="AH790" i="5"/>
  <c r="AC790" i="5"/>
  <c r="AH787" i="5"/>
  <c r="AC787" i="5"/>
  <c r="AH785" i="5"/>
  <c r="AC785" i="5"/>
  <c r="AH783" i="5"/>
  <c r="AC783" i="5"/>
  <c r="AH781" i="5"/>
  <c r="AC781" i="5"/>
  <c r="AC777" i="5"/>
  <c r="AH777" i="5"/>
  <c r="AH775" i="5"/>
  <c r="AC775" i="5"/>
  <c r="AC773" i="5"/>
  <c r="AH773" i="5"/>
  <c r="AH771" i="5"/>
  <c r="AC771" i="5"/>
  <c r="AC769" i="5"/>
  <c r="AH769" i="5"/>
  <c r="AH767" i="5"/>
  <c r="AC767" i="5"/>
  <c r="AC765" i="5"/>
  <c r="AH765" i="5"/>
  <c r="AH763" i="5"/>
  <c r="AC763" i="5"/>
  <c r="AC761" i="5"/>
  <c r="AH761" i="5"/>
  <c r="AH759" i="5"/>
  <c r="AC759" i="5"/>
  <c r="AC757" i="5"/>
  <c r="AH757" i="5"/>
  <c r="AH748" i="5"/>
  <c r="AC748" i="5"/>
  <c r="AC746" i="5"/>
  <c r="AH746" i="5"/>
  <c r="AH744" i="5"/>
  <c r="AC744" i="5"/>
  <c r="AC742" i="5"/>
  <c r="AH742" i="5"/>
  <c r="AH740" i="5"/>
  <c r="AC740" i="5"/>
  <c r="AC738" i="5"/>
  <c r="AH738" i="5"/>
  <c r="AH736" i="5"/>
  <c r="AC736" i="5"/>
  <c r="AC734" i="5"/>
  <c r="AH734" i="5"/>
  <c r="AH732" i="5"/>
  <c r="AC732" i="5"/>
  <c r="AC730" i="5"/>
  <c r="AH730" i="5"/>
  <c r="AH726" i="5"/>
  <c r="AC726" i="5"/>
  <c r="AC724" i="5"/>
  <c r="AH724" i="5"/>
  <c r="AH722" i="5"/>
  <c r="AC722" i="5"/>
  <c r="AC720" i="5"/>
  <c r="AH720" i="5"/>
  <c r="AH718" i="5"/>
  <c r="AC718" i="5"/>
  <c r="AC716" i="5"/>
  <c r="AH716" i="5"/>
  <c r="AH714" i="5"/>
  <c r="AC714" i="5"/>
  <c r="AC712" i="5"/>
  <c r="AH712" i="5"/>
  <c r="AC711" i="5"/>
  <c r="AH711" i="5"/>
  <c r="AC708" i="5"/>
  <c r="AH708" i="5"/>
  <c r="AC706" i="5"/>
  <c r="AH706" i="5"/>
  <c r="AC704" i="5"/>
  <c r="AH704" i="5"/>
  <c r="AH702" i="5"/>
  <c r="AC702" i="5"/>
  <c r="AC700" i="5"/>
  <c r="AH700" i="5"/>
  <c r="AC698" i="5"/>
  <c r="AH698" i="5"/>
  <c r="AC696" i="5"/>
  <c r="AH696" i="5"/>
  <c r="AH694" i="5"/>
  <c r="AC694" i="5"/>
  <c r="AC692" i="5"/>
  <c r="AH692" i="5"/>
  <c r="AH689" i="5"/>
  <c r="AC689" i="5"/>
  <c r="AH687" i="5"/>
  <c r="AC687" i="5"/>
  <c r="AH685" i="5"/>
  <c r="AC685" i="5"/>
  <c r="AH683" i="5"/>
  <c r="AC683" i="5"/>
  <c r="AH682" i="5"/>
  <c r="AC682" i="5"/>
  <c r="AH666" i="5"/>
  <c r="AC666" i="5"/>
  <c r="AH663" i="5"/>
  <c r="AC663" i="5"/>
  <c r="AH661" i="5"/>
  <c r="AC661" i="5"/>
  <c r="AH659" i="5"/>
  <c r="AC659" i="5"/>
  <c r="AH657" i="5"/>
  <c r="AC657" i="5"/>
  <c r="AH655" i="5"/>
  <c r="AC655" i="5"/>
  <c r="AH653" i="5"/>
  <c r="AC653" i="5"/>
  <c r="AH651" i="5"/>
  <c r="AC651" i="5"/>
  <c r="AH649" i="5"/>
  <c r="AC649" i="5"/>
  <c r="AH639" i="5"/>
  <c r="AC639" i="5"/>
  <c r="AH637" i="5"/>
  <c r="AC637" i="5"/>
  <c r="AH635" i="5"/>
  <c r="AC635" i="5"/>
  <c r="AH633" i="5"/>
  <c r="AC633" i="5"/>
  <c r="AH631" i="5"/>
  <c r="AC631" i="5"/>
  <c r="AH628" i="5"/>
  <c r="AC628" i="5"/>
  <c r="AC626" i="5"/>
  <c r="AH626" i="5"/>
  <c r="AC624" i="5"/>
  <c r="AH624" i="5"/>
  <c r="AC622" i="5"/>
  <c r="AH622" i="5"/>
  <c r="AH620" i="5"/>
  <c r="AC620" i="5"/>
  <c r="AC618" i="5"/>
  <c r="AH618" i="5"/>
  <c r="AC616" i="5"/>
  <c r="AH616" i="5"/>
  <c r="AC614" i="5"/>
  <c r="AH614" i="5"/>
  <c r="AH612" i="5"/>
  <c r="AC612" i="5"/>
  <c r="AC610" i="5"/>
  <c r="AH610" i="5"/>
  <c r="AC608" i="5"/>
  <c r="AH608" i="5"/>
  <c r="AC606" i="5"/>
  <c r="AH606" i="5"/>
  <c r="AH594" i="5"/>
  <c r="AC594" i="5"/>
  <c r="AH593" i="5"/>
  <c r="AC593" i="5"/>
  <c r="AH591" i="5"/>
  <c r="AC591" i="5"/>
  <c r="AH589" i="5"/>
  <c r="AC589" i="5"/>
  <c r="AH587" i="5"/>
  <c r="AC587" i="5"/>
  <c r="AH585" i="5"/>
  <c r="AC585" i="5"/>
  <c r="AH583" i="5"/>
  <c r="AC583" i="5"/>
  <c r="AH577" i="5"/>
  <c r="AC577" i="5"/>
  <c r="AC575" i="5"/>
  <c r="AH575" i="5"/>
  <c r="AH573" i="5"/>
  <c r="AC573" i="5"/>
  <c r="AC571" i="5"/>
  <c r="AH571" i="5"/>
  <c r="AH569" i="5"/>
  <c r="AC569" i="5"/>
  <c r="AC567" i="5"/>
  <c r="AH567" i="5"/>
  <c r="AH565" i="5"/>
  <c r="AC565" i="5"/>
  <c r="AC563" i="5"/>
  <c r="AH563" i="5"/>
  <c r="AH559" i="5"/>
  <c r="AC559" i="5"/>
  <c r="AH557" i="5"/>
  <c r="AC557" i="5"/>
  <c r="AH555" i="5"/>
  <c r="AC555" i="5"/>
  <c r="AH552" i="5"/>
  <c r="AC552" i="5"/>
  <c r="AH550" i="5"/>
  <c r="AC550" i="5"/>
  <c r="AH548" i="5"/>
  <c r="AC548" i="5"/>
  <c r="AH546" i="5"/>
  <c r="AC546" i="5"/>
  <c r="AH544" i="5"/>
  <c r="AC544" i="5"/>
  <c r="AH542" i="5"/>
  <c r="AC542" i="5"/>
  <c r="AH540" i="5"/>
  <c r="AC540" i="5"/>
  <c r="AH534" i="5"/>
  <c r="AC534" i="5"/>
  <c r="AH532" i="5"/>
  <c r="AC532" i="5"/>
  <c r="AH530" i="5"/>
  <c r="AC530" i="5"/>
  <c r="AH528" i="5"/>
  <c r="AC528" i="5"/>
  <c r="AH526" i="5"/>
  <c r="AC526" i="5"/>
  <c r="AH524" i="5"/>
  <c r="AC524" i="5"/>
  <c r="AH522" i="5"/>
  <c r="AC522" i="5"/>
  <c r="AH520" i="5"/>
  <c r="AC520" i="5"/>
  <c r="AH518" i="5"/>
  <c r="AC518" i="5"/>
  <c r="AH516" i="5"/>
  <c r="AC516" i="5"/>
  <c r="AH514" i="5"/>
  <c r="AC514" i="5"/>
  <c r="AH512" i="5"/>
  <c r="AC512" i="5"/>
  <c r="AH510" i="5"/>
  <c r="AC510" i="5"/>
  <c r="AH508" i="5"/>
  <c r="AC508" i="5"/>
  <c r="AH506" i="5"/>
  <c r="AC506" i="5"/>
  <c r="AH504" i="5"/>
  <c r="AC504" i="5"/>
  <c r="AH502" i="5"/>
  <c r="AC502" i="5"/>
  <c r="AH498" i="5"/>
  <c r="AC498" i="5"/>
  <c r="AC496" i="5"/>
  <c r="AH496" i="5"/>
  <c r="AH494" i="5"/>
  <c r="AC494" i="5"/>
  <c r="AH492" i="5"/>
  <c r="AC492" i="5"/>
  <c r="AH490" i="5"/>
  <c r="AC490" i="5"/>
  <c r="AH488" i="5"/>
  <c r="AC488" i="5"/>
  <c r="AH486" i="5"/>
  <c r="AC486" i="5"/>
  <c r="AH484" i="5"/>
  <c r="AC484" i="5"/>
  <c r="AH482" i="5"/>
  <c r="AC482" i="5"/>
  <c r="AH480" i="5"/>
  <c r="AC480" i="5"/>
  <c r="AH478" i="5"/>
  <c r="AC478" i="5"/>
  <c r="AH476" i="5"/>
  <c r="AC476" i="5"/>
  <c r="AH474" i="5"/>
  <c r="AC474" i="5"/>
  <c r="AC472" i="5"/>
  <c r="AH472" i="5"/>
  <c r="AH470" i="5"/>
  <c r="AC470" i="5"/>
  <c r="AH468" i="5"/>
  <c r="AC468" i="5"/>
  <c r="AH466" i="5"/>
  <c r="AC466" i="5"/>
  <c r="AH463" i="5"/>
  <c r="AC463" i="5"/>
  <c r="AH462" i="5"/>
  <c r="AC462" i="5"/>
  <c r="AH460" i="5"/>
  <c r="AC460" i="5"/>
  <c r="AH458" i="5"/>
  <c r="AC458" i="5"/>
  <c r="AH456" i="5"/>
  <c r="AC456" i="5"/>
  <c r="AH454" i="5"/>
  <c r="AC454" i="5"/>
  <c r="AH452" i="5"/>
  <c r="AC452" i="5"/>
  <c r="AH450" i="5"/>
  <c r="AC450" i="5"/>
  <c r="AH448" i="5"/>
  <c r="AC448" i="5"/>
  <c r="AH446" i="5"/>
  <c r="AC446" i="5"/>
  <c r="AH443" i="5"/>
  <c r="AC443" i="5"/>
  <c r="AH441" i="5"/>
  <c r="AC441" i="5"/>
  <c r="AH439" i="5"/>
  <c r="AC439" i="5"/>
  <c r="AH437" i="5"/>
  <c r="AC437" i="5"/>
  <c r="AH435" i="5"/>
  <c r="AC435" i="5"/>
  <c r="AH433" i="5"/>
  <c r="AC433" i="5"/>
  <c r="AH431" i="5"/>
  <c r="AC431" i="5"/>
  <c r="AH429" i="5"/>
  <c r="AC429" i="5"/>
  <c r="AH427" i="5"/>
  <c r="AC427" i="5"/>
  <c r="AH425" i="5"/>
  <c r="AC425" i="5"/>
  <c r="AH422" i="5"/>
  <c r="AC422" i="5"/>
  <c r="AH420" i="5"/>
  <c r="AC420" i="5"/>
  <c r="AH418" i="5"/>
  <c r="AC418" i="5"/>
  <c r="AH416" i="5"/>
  <c r="AC416" i="5"/>
  <c r="AH414" i="5"/>
  <c r="AC414" i="5"/>
  <c r="AH412" i="5"/>
  <c r="AC412" i="5"/>
  <c r="AH410" i="5"/>
  <c r="AC410" i="5"/>
  <c r="AH408" i="5"/>
  <c r="AC408" i="5"/>
  <c r="AH406" i="5"/>
  <c r="AC406" i="5"/>
  <c r="AH404" i="5"/>
  <c r="AC404" i="5"/>
  <c r="AH402" i="5"/>
  <c r="AC402" i="5"/>
  <c r="AH400" i="5"/>
  <c r="AC400" i="5"/>
  <c r="AH398" i="5"/>
  <c r="AC398" i="5"/>
  <c r="AH396" i="5"/>
  <c r="AC396" i="5"/>
  <c r="AH394" i="5"/>
  <c r="AC394" i="5"/>
  <c r="AH392" i="5"/>
  <c r="AC392" i="5"/>
  <c r="AH391" i="5"/>
  <c r="AC391" i="5"/>
  <c r="AH389" i="5"/>
  <c r="AC389" i="5"/>
  <c r="AH387" i="5"/>
  <c r="AC387" i="5"/>
  <c r="AH385" i="5"/>
  <c r="AC385" i="5"/>
  <c r="AH383" i="5"/>
  <c r="AC383" i="5"/>
  <c r="AH381" i="5"/>
  <c r="AC381" i="5"/>
  <c r="AH378" i="5"/>
  <c r="AC378" i="5"/>
  <c r="AH376" i="5"/>
  <c r="AC376" i="5"/>
  <c r="AH374" i="5"/>
  <c r="AC374" i="5"/>
  <c r="AH368" i="5"/>
  <c r="AC368" i="5"/>
  <c r="AH354" i="5"/>
  <c r="AC354" i="5"/>
  <c r="AH352" i="5"/>
  <c r="AC352" i="5"/>
  <c r="AH351" i="5"/>
  <c r="AC351" i="5"/>
  <c r="AH348" i="5"/>
  <c r="AC348" i="5"/>
  <c r="AH346" i="5"/>
  <c r="AC346" i="5"/>
  <c r="AH345" i="5"/>
  <c r="AC345" i="5"/>
  <c r="AH343" i="5"/>
  <c r="AC343" i="5"/>
  <c r="AH341" i="5"/>
  <c r="AC341" i="5"/>
  <c r="AH339" i="5"/>
  <c r="AC339" i="5"/>
  <c r="AH337" i="5"/>
  <c r="AC337" i="5"/>
  <c r="AH335" i="5"/>
  <c r="AC335" i="5"/>
  <c r="AH334" i="5"/>
  <c r="AC334" i="5"/>
  <c r="AH332" i="5"/>
  <c r="AC332" i="5"/>
  <c r="AH330" i="5"/>
  <c r="AC330" i="5"/>
  <c r="AH328" i="5"/>
  <c r="AC328" i="5"/>
  <c r="AH322" i="5"/>
  <c r="AC322" i="5"/>
  <c r="AH320" i="5"/>
  <c r="AC320" i="5"/>
  <c r="AH318" i="5"/>
  <c r="AC318" i="5"/>
  <c r="AH313" i="5"/>
  <c r="AC313" i="5"/>
  <c r="AH311" i="5"/>
  <c r="AC311" i="5"/>
  <c r="AC309" i="5"/>
  <c r="AH309" i="5"/>
  <c r="AH307" i="5"/>
  <c r="AC307" i="5"/>
  <c r="AH305" i="5"/>
  <c r="AC305" i="5"/>
  <c r="AH303" i="5"/>
  <c r="AC303" i="5"/>
  <c r="AH300" i="5"/>
  <c r="AC300" i="5"/>
  <c r="AH298" i="5"/>
  <c r="AC298" i="5"/>
  <c r="AH296" i="5"/>
  <c r="AC296" i="5"/>
  <c r="AH294" i="5"/>
  <c r="AC294" i="5"/>
  <c r="AH292" i="5"/>
  <c r="AC292" i="5"/>
  <c r="AH290" i="5"/>
  <c r="AC290" i="5"/>
  <c r="AH288" i="5"/>
  <c r="AC288" i="5"/>
  <c r="AH286" i="5"/>
  <c r="AC286" i="5"/>
  <c r="AH284" i="5"/>
  <c r="AC284" i="5"/>
  <c r="AH282" i="5"/>
  <c r="AC282" i="5"/>
  <c r="AH280" i="5"/>
  <c r="AC280" i="5"/>
  <c r="AH278" i="5"/>
  <c r="AC278" i="5"/>
  <c r="AH276" i="5"/>
  <c r="AC276" i="5"/>
  <c r="AH274" i="5"/>
  <c r="AC274" i="5"/>
  <c r="AH270" i="5"/>
  <c r="AC270" i="5"/>
  <c r="AH268" i="5"/>
  <c r="AC268" i="5"/>
  <c r="AH266" i="5"/>
  <c r="AC266" i="5"/>
  <c r="AH264" i="5"/>
  <c r="AC264" i="5"/>
  <c r="AH262" i="5"/>
  <c r="AC262" i="5"/>
  <c r="AH260" i="5"/>
  <c r="AC260" i="5"/>
  <c r="AH258" i="5"/>
  <c r="AC258" i="5"/>
  <c r="AH256" i="5"/>
  <c r="AC256" i="5"/>
  <c r="AH254" i="5"/>
  <c r="AC254" i="5"/>
  <c r="AH246" i="5"/>
  <c r="AC246" i="5"/>
  <c r="AH244" i="5"/>
  <c r="AC244" i="5"/>
  <c r="AH241" i="5"/>
  <c r="AC241" i="5"/>
  <c r="AH239" i="5"/>
  <c r="AC239" i="5"/>
  <c r="AC236" i="5"/>
  <c r="AH236" i="5"/>
  <c r="AH234" i="5"/>
  <c r="AC234" i="5"/>
  <c r="AH232" i="5"/>
  <c r="AC232" i="5"/>
  <c r="AH230" i="5"/>
  <c r="AC230" i="5"/>
  <c r="AH228" i="5"/>
  <c r="AC228" i="5"/>
  <c r="AC226" i="5"/>
  <c r="AH226" i="5"/>
  <c r="AH224" i="5"/>
  <c r="AC224" i="5"/>
  <c r="AH222" i="5"/>
  <c r="AC222" i="5"/>
  <c r="AH220" i="5"/>
  <c r="AC220" i="5"/>
  <c r="AH218" i="5"/>
  <c r="AC218" i="5"/>
  <c r="AH215" i="5"/>
  <c r="AC215" i="5"/>
  <c r="AH213" i="5"/>
  <c r="AC213" i="5"/>
  <c r="AH211" i="5"/>
  <c r="AC211" i="5"/>
  <c r="AH209" i="5"/>
  <c r="AC209" i="5"/>
  <c r="AH207" i="5"/>
  <c r="AC207" i="5"/>
  <c r="AH202" i="5"/>
  <c r="AC202" i="5"/>
  <c r="AC200" i="5"/>
  <c r="AH200" i="5"/>
  <c r="AH198" i="5"/>
  <c r="AC198" i="5"/>
  <c r="AH196" i="5"/>
  <c r="AC196" i="5"/>
  <c r="AH194" i="5"/>
  <c r="AC194" i="5"/>
  <c r="AH192" i="5"/>
  <c r="AC192" i="5"/>
  <c r="AH190" i="5"/>
  <c r="AC190" i="5"/>
  <c r="AH188" i="5"/>
  <c r="AC188" i="5"/>
  <c r="AH186" i="5"/>
  <c r="AC186" i="5"/>
  <c r="AC184" i="5"/>
  <c r="AH184" i="5"/>
  <c r="AH182" i="5"/>
  <c r="AC182" i="5"/>
  <c r="AH180" i="5"/>
  <c r="AC180" i="5"/>
  <c r="AH178" i="5"/>
  <c r="AC178" i="5"/>
  <c r="AH176" i="5"/>
  <c r="AC176" i="5"/>
  <c r="AH174" i="5"/>
  <c r="AC174" i="5"/>
  <c r="AH170" i="5"/>
  <c r="AC170" i="5"/>
  <c r="AH168" i="5"/>
  <c r="AC168" i="5"/>
  <c r="AC166" i="5"/>
  <c r="AH166" i="5"/>
  <c r="AH162" i="5"/>
  <c r="AC162" i="5"/>
  <c r="AC160" i="5"/>
  <c r="AH160" i="5"/>
  <c r="AH158" i="5"/>
  <c r="AC158" i="5"/>
  <c r="AH156" i="5"/>
  <c r="AC156" i="5"/>
  <c r="AH154" i="5"/>
  <c r="AC154" i="5"/>
  <c r="AH152" i="5"/>
  <c r="AC152" i="5"/>
  <c r="AH150" i="5"/>
  <c r="AC150" i="5"/>
  <c r="AH148" i="5"/>
  <c r="AC148" i="5"/>
  <c r="AH146" i="5"/>
  <c r="AC146" i="5"/>
  <c r="AH123" i="5"/>
  <c r="AC123" i="5"/>
  <c r="AH121" i="5"/>
  <c r="AC121" i="5"/>
  <c r="AC6" i="5"/>
  <c r="AH6" i="5"/>
  <c r="AK2" i="5"/>
  <c r="AP2" i="5" s="1"/>
  <c r="AC2" i="5"/>
  <c r="AH2" i="5"/>
  <c r="B164" i="5"/>
</calcChain>
</file>

<file path=xl/sharedStrings.xml><?xml version="1.0" encoding="utf-8"?>
<sst xmlns="http://schemas.openxmlformats.org/spreadsheetml/2006/main" count="19792" uniqueCount="6942">
  <si>
    <t>COUNTY</t>
  </si>
  <si>
    <t>LOCATION NAME</t>
  </si>
  <si>
    <t xml:space="preserve">Beckley </t>
  </si>
  <si>
    <t>1750 Valley Road</t>
  </si>
  <si>
    <t>Berkeley Springs</t>
  </si>
  <si>
    <t>Route 2, Box 26</t>
  </si>
  <si>
    <t xml:space="preserve">Bridgeport </t>
  </si>
  <si>
    <t>1 B-U Drive</t>
  </si>
  <si>
    <t xml:space="preserve">Buckhannon </t>
  </si>
  <si>
    <t>Dunbar</t>
  </si>
  <si>
    <t>409 Industrial Boulevard</t>
  </si>
  <si>
    <t xml:space="preserve">Kearneysville </t>
  </si>
  <si>
    <t>Clay</t>
  </si>
  <si>
    <t>Elizabeth</t>
  </si>
  <si>
    <t>1300 Harrison Avenue</t>
  </si>
  <si>
    <t>Elkins</t>
  </si>
  <si>
    <t>South Charleston</t>
  </si>
  <si>
    <t>1083 Country Club Road</t>
  </si>
  <si>
    <t xml:space="preserve">Fairmont </t>
  </si>
  <si>
    <t>PO Box 278</t>
  </si>
  <si>
    <t>Franklin</t>
  </si>
  <si>
    <t>Gauley Bridge</t>
  </si>
  <si>
    <t>Gilbert</t>
  </si>
  <si>
    <t>4640 WV Highway 5E</t>
  </si>
  <si>
    <t>Glenville</t>
  </si>
  <si>
    <t>Route 4 Box 54A</t>
  </si>
  <si>
    <t>Grafton</t>
  </si>
  <si>
    <t>Grantsville</t>
  </si>
  <si>
    <t>354 John Raine Dr.</t>
  </si>
  <si>
    <t>Rainelle</t>
  </si>
  <si>
    <t>8021 Court Avenue</t>
  </si>
  <si>
    <t xml:space="preserve">Hamlin </t>
  </si>
  <si>
    <t>12 White Avenue</t>
  </si>
  <si>
    <t>Richwood</t>
  </si>
  <si>
    <t>Star Route 80, Box 3</t>
  </si>
  <si>
    <t xml:space="preserve">Harrisville </t>
  </si>
  <si>
    <t>Route 1, Box 138</t>
  </si>
  <si>
    <t>Ripley</t>
  </si>
  <si>
    <t>HC 76, Box 2</t>
  </si>
  <si>
    <t>Hinton</t>
  </si>
  <si>
    <t>525 Depot Street</t>
  </si>
  <si>
    <t>Romney</t>
  </si>
  <si>
    <t>Hundred</t>
  </si>
  <si>
    <t>3339 U.S. Route 60 East</t>
  </si>
  <si>
    <t>Huntington</t>
  </si>
  <si>
    <t>Jesse</t>
  </si>
  <si>
    <t xml:space="preserve">Keyser </t>
  </si>
  <si>
    <t>1101 Smokey Lane</t>
  </si>
  <si>
    <t xml:space="preserve">Kingwood </t>
  </si>
  <si>
    <t>381 Greenbrier Rd.</t>
  </si>
  <si>
    <t xml:space="preserve">Lewisburg </t>
  </si>
  <si>
    <t xml:space="preserve">Logan </t>
  </si>
  <si>
    <t>347 Kenmore Drive Suite 2A</t>
  </si>
  <si>
    <t>Danville</t>
  </si>
  <si>
    <t>Rt 2, Box 52D</t>
  </si>
  <si>
    <t>Buckeye</t>
  </si>
  <si>
    <t>14 Trooper Drive</t>
  </si>
  <si>
    <t>Martinsburg</t>
  </si>
  <si>
    <t>11344 Ohio River Road</t>
  </si>
  <si>
    <t>West Columbia</t>
  </si>
  <si>
    <t>3453 Monongahela Blvd</t>
  </si>
  <si>
    <t>Morgantown</t>
  </si>
  <si>
    <t>1700 S. Lafayette Avenue</t>
  </si>
  <si>
    <t>Moundsville</t>
  </si>
  <si>
    <t xml:space="preserve">New Cumberland </t>
  </si>
  <si>
    <t>1853 Main Street East</t>
  </si>
  <si>
    <t xml:space="preserve">Oak Hill </t>
  </si>
  <si>
    <t>Paden City</t>
  </si>
  <si>
    <t>3828 Staunton Turnpike</t>
  </si>
  <si>
    <t xml:space="preserve">Parkersburg </t>
  </si>
  <si>
    <t>Parsons</t>
  </si>
  <si>
    <t>Philippi</t>
  </si>
  <si>
    <t>910 Oakvale Road</t>
  </si>
  <si>
    <t xml:space="preserve">Princeton </t>
  </si>
  <si>
    <t>2700 E DuPont Avenue</t>
  </si>
  <si>
    <t>Belle</t>
  </si>
  <si>
    <t>1313 Second Street</t>
  </si>
  <si>
    <t>100 Triplett Road</t>
  </si>
  <si>
    <t>Spencer</t>
  </si>
  <si>
    <t>100 Service Road</t>
  </si>
  <si>
    <t>Summersville</t>
  </si>
  <si>
    <t>302 Days Drive</t>
  </si>
  <si>
    <t xml:space="preserve">Sutton </t>
  </si>
  <si>
    <t xml:space="preserve">Union </t>
  </si>
  <si>
    <t>1302 Norfolk Ave.</t>
  </si>
  <si>
    <t xml:space="preserve">Wayne </t>
  </si>
  <si>
    <t>5525 Webster Road</t>
  </si>
  <si>
    <t xml:space="preserve">Upper Glade </t>
  </si>
  <si>
    <t>850 Virginia Avenue</t>
  </si>
  <si>
    <t xml:space="preserve">Welch </t>
  </si>
  <si>
    <t>1315 Commerce Avenue</t>
  </si>
  <si>
    <t xml:space="preserve">Wellsburg </t>
  </si>
  <si>
    <t xml:space="preserve">Weston </t>
  </si>
  <si>
    <t>#2 Lois Lane</t>
  </si>
  <si>
    <t>Greenwood</t>
  </si>
  <si>
    <t>2600 Eoff Street</t>
  </si>
  <si>
    <t xml:space="preserve">Wheeling </t>
  </si>
  <si>
    <t>Whitesville</t>
  </si>
  <si>
    <t xml:space="preserve">Williamson </t>
  </si>
  <si>
    <t>3389 Winfield Road Ste 10</t>
  </si>
  <si>
    <t xml:space="preserve">Winfield </t>
  </si>
  <si>
    <t>Shinnston</t>
  </si>
  <si>
    <t>Charleston</t>
  </si>
  <si>
    <t>201 Pikeview Drive</t>
  </si>
  <si>
    <t>Beckley</t>
  </si>
  <si>
    <t>Bridgeport</t>
  </si>
  <si>
    <t>Buckhannon</t>
  </si>
  <si>
    <t>Fairmont</t>
  </si>
  <si>
    <t>Hamlin</t>
  </si>
  <si>
    <t>Harrisville</t>
  </si>
  <si>
    <t>Scott Depot</t>
  </si>
  <si>
    <t>Keyser</t>
  </si>
  <si>
    <t>Kingwood</t>
  </si>
  <si>
    <t>Lewisburg</t>
  </si>
  <si>
    <t>Logan</t>
  </si>
  <si>
    <t>New Cumberland</t>
  </si>
  <si>
    <t>Oak Hill</t>
  </si>
  <si>
    <t>Parkersburg</t>
  </si>
  <si>
    <t>Princeton</t>
  </si>
  <si>
    <t>Sutton</t>
  </si>
  <si>
    <t>Union</t>
  </si>
  <si>
    <t>Wayne</t>
  </si>
  <si>
    <t>Bluefield</t>
  </si>
  <si>
    <t>Wellsburg</t>
  </si>
  <si>
    <t>Weston</t>
  </si>
  <si>
    <t>Wheeling</t>
  </si>
  <si>
    <t>Williamson</t>
  </si>
  <si>
    <t>Winfield</t>
  </si>
  <si>
    <t>Charles Town</t>
  </si>
  <si>
    <t>Clarksburg</t>
  </si>
  <si>
    <t>Cowen</t>
  </si>
  <si>
    <t>Point Pleasant</t>
  </si>
  <si>
    <t>Marlinton</t>
  </si>
  <si>
    <t>CLAY</t>
  </si>
  <si>
    <t>Madison</t>
  </si>
  <si>
    <t>903 STATE STREET</t>
  </si>
  <si>
    <t>Fayetteville</t>
  </si>
  <si>
    <t>STATE ROUTE 46</t>
  </si>
  <si>
    <t>LOGAN</t>
  </si>
  <si>
    <t>Middlebourne</t>
  </si>
  <si>
    <t>New Martinsville</t>
  </si>
  <si>
    <t>Pennsboro</t>
  </si>
  <si>
    <t>Petersburg</t>
  </si>
  <si>
    <t>Pineville</t>
  </si>
  <si>
    <t>WAYNE</t>
  </si>
  <si>
    <t>Webster Springs</t>
  </si>
  <si>
    <t>RALEIGH</t>
  </si>
  <si>
    <t>Raleigh County Emergency Services</t>
  </si>
  <si>
    <t>MORGAN</t>
  </si>
  <si>
    <t>Morgan County 911</t>
  </si>
  <si>
    <t>POCAHONTAS</t>
  </si>
  <si>
    <t>Pocahontas County 911</t>
  </si>
  <si>
    <t>UPSHUR</t>
  </si>
  <si>
    <t>Upshur County Communications</t>
  </si>
  <si>
    <t>KANAWHA</t>
  </si>
  <si>
    <t>Metro Communications</t>
  </si>
  <si>
    <t>Clay County 9-1-1</t>
  </si>
  <si>
    <t>BOONE</t>
  </si>
  <si>
    <t>Boone County Emergency Ops</t>
  </si>
  <si>
    <t>RANDOLPH</t>
  </si>
  <si>
    <t>Randolph County 9-1-1</t>
  </si>
  <si>
    <t>MARION</t>
  </si>
  <si>
    <t>Marion Central Comm-911</t>
  </si>
  <si>
    <t>FAYETTE</t>
  </si>
  <si>
    <t>Fayette County E-911</t>
  </si>
  <si>
    <t>PENDLETON</t>
  </si>
  <si>
    <t>Pendleton 911 Center</t>
  </si>
  <si>
    <t>SUMMERS</t>
  </si>
  <si>
    <t>Summers County E-911</t>
  </si>
  <si>
    <t>CABELL</t>
  </si>
  <si>
    <t>CCERC 9-1-1</t>
  </si>
  <si>
    <t>JEFFERSON</t>
  </si>
  <si>
    <t>Jefferson County 911</t>
  </si>
  <si>
    <t>MINERAL</t>
  </si>
  <si>
    <t>911 Center</t>
  </si>
  <si>
    <t>PRESTON</t>
  </si>
  <si>
    <t>Preston County 911</t>
  </si>
  <si>
    <t>GREENBRIER</t>
  </si>
  <si>
    <t>Greenbrier County 9-1-1</t>
  </si>
  <si>
    <t>Logan County Emergency Services</t>
  </si>
  <si>
    <t>BERKELEY</t>
  </si>
  <si>
    <t>Central Dispatch</t>
  </si>
  <si>
    <t>TYLER</t>
  </si>
  <si>
    <t>Dispatch Center</t>
  </si>
  <si>
    <t>CALHOUN</t>
  </si>
  <si>
    <t>Calhoun County 9-1-1</t>
  </si>
  <si>
    <t>HARDY</t>
  </si>
  <si>
    <t>Hardy County 9-1-1</t>
  </si>
  <si>
    <t>MONONGALIA</t>
  </si>
  <si>
    <t>MECCA 911</t>
  </si>
  <si>
    <t>MARSHALL</t>
  </si>
  <si>
    <t>Marshall County E-9-1-1</t>
  </si>
  <si>
    <t>HANCOCK</t>
  </si>
  <si>
    <t>Hancock County 9-1-1</t>
  </si>
  <si>
    <t>WETZEL</t>
  </si>
  <si>
    <t>Wetzel County 911</t>
  </si>
  <si>
    <t>HARRISON</t>
  </si>
  <si>
    <t>Harrison/Taylor 9-1-1</t>
  </si>
  <si>
    <t>WOOD</t>
  </si>
  <si>
    <t>Central Telcom Center</t>
  </si>
  <si>
    <t>TUCKER</t>
  </si>
  <si>
    <t>Tucker County 9-1-1</t>
  </si>
  <si>
    <t>RITCHIE</t>
  </si>
  <si>
    <t>Central Communications</t>
  </si>
  <si>
    <t>GRANT</t>
  </si>
  <si>
    <t>County EOC</t>
  </si>
  <si>
    <t>BARBOUR</t>
  </si>
  <si>
    <t>Barbour County 9-1-1</t>
  </si>
  <si>
    <t>WYOMING</t>
  </si>
  <si>
    <t>WERC 9-1-1</t>
  </si>
  <si>
    <t>MASON</t>
  </si>
  <si>
    <t>MERCER</t>
  </si>
  <si>
    <t>911 Comm Center</t>
  </si>
  <si>
    <t>JACKSON</t>
  </si>
  <si>
    <t>Jackson County 9-1-1</t>
  </si>
  <si>
    <t>HAMPSHIRE</t>
  </si>
  <si>
    <t>Hampshire County 911</t>
  </si>
  <si>
    <t>ROANE</t>
  </si>
  <si>
    <t>PLEASANTS</t>
  </si>
  <si>
    <t>Pleasants County E-911</t>
  </si>
  <si>
    <t>NICHOLAS</t>
  </si>
  <si>
    <t>Nicholas County 9-1-1</t>
  </si>
  <si>
    <t>BRAXTON</t>
  </si>
  <si>
    <t>Braxton County 9-1-1</t>
  </si>
  <si>
    <t>MONROE</t>
  </si>
  <si>
    <t>Monroe County 911</t>
  </si>
  <si>
    <t>Wayne County 9-1-1</t>
  </si>
  <si>
    <t>WEBSTER</t>
  </si>
  <si>
    <t>Emergency Ops Center</t>
  </si>
  <si>
    <t>MCDOWELL</t>
  </si>
  <si>
    <t>Emergency Comm Center</t>
  </si>
  <si>
    <t>BROOKE</t>
  </si>
  <si>
    <t>Brooke County Sheriff's Department</t>
  </si>
  <si>
    <t>LINCOLN</t>
  </si>
  <si>
    <t>Lincoln County 9-1-1</t>
  </si>
  <si>
    <t>LEWIS</t>
  </si>
  <si>
    <t>Lewis-Gilmer E-911</t>
  </si>
  <si>
    <t>OHIO</t>
  </si>
  <si>
    <t>Wheeling-Ohio Comm</t>
  </si>
  <si>
    <t>MINGO</t>
  </si>
  <si>
    <t>Mingo County 9-1-1</t>
  </si>
  <si>
    <t>PUTNAM</t>
  </si>
  <si>
    <t>Putnam County 9-1-1 Center</t>
  </si>
  <si>
    <t>200 East 3rd Avenue</t>
  </si>
  <si>
    <t>Potomac Highlands Regional Jail</t>
  </si>
  <si>
    <t>#13 Dolan Drive</t>
  </si>
  <si>
    <t>Augusta</t>
  </si>
  <si>
    <t>Western Regional Jail</t>
  </si>
  <si>
    <t>1 O'Hanlon Place</t>
  </si>
  <si>
    <t>Barboursville</t>
  </si>
  <si>
    <t>Southern Regional Jail</t>
  </si>
  <si>
    <t>1200 Airport Road</t>
  </si>
  <si>
    <t>Beaver</t>
  </si>
  <si>
    <t>Tygart Valley Regional Jail</t>
  </si>
  <si>
    <t>400 Abby Road</t>
  </si>
  <si>
    <t>Belington</t>
  </si>
  <si>
    <t>South Central Regional Jail</t>
  </si>
  <si>
    <t>1001 Centre Way</t>
  </si>
  <si>
    <t>North Central Regional Jail</t>
  </si>
  <si>
    <t>#1 Lois Lane</t>
  </si>
  <si>
    <t>West Union</t>
  </si>
  <si>
    <t>Southwestern Regional Jail</t>
  </si>
  <si>
    <t>13 Gaston Caperton Drive</t>
  </si>
  <si>
    <t>Holden</t>
  </si>
  <si>
    <t xml:space="preserve">Eastern Regional Jail </t>
  </si>
  <si>
    <t>94 Grapevine Road</t>
  </si>
  <si>
    <t>Northern Regional Jail</t>
  </si>
  <si>
    <t>RD 2, Box 1</t>
  </si>
  <si>
    <t xml:space="preserve">Central Regional Jail </t>
  </si>
  <si>
    <t>300 Days Drive</t>
  </si>
  <si>
    <t>Beckley Correctional Center</t>
  </si>
  <si>
    <t>111 S. Eisenhower Drive</t>
  </si>
  <si>
    <t>WV Correctional Industries</t>
  </si>
  <si>
    <t>617 Leon Sullivan Way</t>
  </si>
  <si>
    <t>Pruntytown Correctional Center</t>
  </si>
  <si>
    <t>PO Box 159,  Rt.4 Box49-A</t>
  </si>
  <si>
    <t>Denmar Correctional Center</t>
  </si>
  <si>
    <t>HC 64, Box 125</t>
  </si>
  <si>
    <t>Hillsboro</t>
  </si>
  <si>
    <t>Huntington Work Release Center</t>
  </si>
  <si>
    <t>Huttonsville Correctional Center</t>
  </si>
  <si>
    <t>Huttonsville</t>
  </si>
  <si>
    <t>Mill Creek</t>
  </si>
  <si>
    <t>Martinsburg Correctional Center</t>
  </si>
  <si>
    <t>Northern Correctional Facility</t>
  </si>
  <si>
    <t>999 11th Street</t>
  </si>
  <si>
    <t>Mt. Olive Correctional Complex</t>
  </si>
  <si>
    <t>Montgomery</t>
  </si>
  <si>
    <t>St. Marys Correctional Center</t>
  </si>
  <si>
    <t>2880 N. Pleasants Highway</t>
  </si>
  <si>
    <t>Saint Marys</t>
  </si>
  <si>
    <t>50 Court Street</t>
  </si>
  <si>
    <t>Welch</t>
  </si>
  <si>
    <t>795 Virginia Avenue</t>
  </si>
  <si>
    <t>Lakin Correctional Center</t>
  </si>
  <si>
    <t>Ohio County Correctional Center</t>
  </si>
  <si>
    <t>1501 Eoff Street</t>
  </si>
  <si>
    <t>Anthony Correctional Center</t>
  </si>
  <si>
    <t>White Sulphur Springs</t>
  </si>
  <si>
    <t>One Edmiston Way, Suite 225</t>
  </si>
  <si>
    <t>PO Box 939</t>
  </si>
  <si>
    <t>400 W. Stephen Street, Suite 301</t>
  </si>
  <si>
    <t>PO Box 849</t>
  </si>
  <si>
    <t>315 D Street</t>
  </si>
  <si>
    <t>425 Main Street, Suite A</t>
  </si>
  <si>
    <t>Weirton</t>
  </si>
  <si>
    <t>PO Box 2086</t>
  </si>
  <si>
    <t>7003-C Mountain Park Drive</t>
  </si>
  <si>
    <t>White Hall</t>
  </si>
  <si>
    <t>South Jefferson Public Library</t>
  </si>
  <si>
    <t>49 Church Street</t>
  </si>
  <si>
    <t>Summit Point</t>
  </si>
  <si>
    <t>Bolivar-Harpers Ferry Public Library</t>
  </si>
  <si>
    <t>151 Polk St.</t>
  </si>
  <si>
    <t>Harpers Ferry</t>
  </si>
  <si>
    <t>Shepherdstown Public Library</t>
  </si>
  <si>
    <t>Shepherdstown</t>
  </si>
  <si>
    <t>Morgan County Public Library</t>
  </si>
  <si>
    <t>105 Congress St.</t>
  </si>
  <si>
    <t xml:space="preserve">North Berkeley Public Library </t>
  </si>
  <si>
    <t>Falling Waters</t>
  </si>
  <si>
    <t>Fort Ashby Public Library</t>
  </si>
  <si>
    <t>IGA Plaza</t>
  </si>
  <si>
    <t>Fort Ashby</t>
  </si>
  <si>
    <t>Allegheny Mt. Top Public Library</t>
  </si>
  <si>
    <t>PO Box 161</t>
  </si>
  <si>
    <t>Mt. Storm</t>
  </si>
  <si>
    <t>Naylor Memorial Public Library</t>
  </si>
  <si>
    <t>Hedgesville</t>
  </si>
  <si>
    <t>Musselman-South Berkeley Community Library</t>
  </si>
  <si>
    <t>126  Excellence Way</t>
  </si>
  <si>
    <t>Inwood</t>
  </si>
  <si>
    <t>Keyser-Mineral County Public Library</t>
  </si>
  <si>
    <t>105 N. Main St.</t>
  </si>
  <si>
    <t>Martinsburg-Berkeley Co. Public Library</t>
  </si>
  <si>
    <t>101 W. King St.</t>
  </si>
  <si>
    <t>Piedmont Public Library</t>
  </si>
  <si>
    <t>1 Childs Ave.</t>
  </si>
  <si>
    <t>Piedmont</t>
  </si>
  <si>
    <t>Durbin Public Library</t>
  </si>
  <si>
    <t>PO Box 333</t>
  </si>
  <si>
    <t>Durbin</t>
  </si>
  <si>
    <t>Green Bank Public Library</t>
  </si>
  <si>
    <t>PO Box 1</t>
  </si>
  <si>
    <t>Green Bank</t>
  </si>
  <si>
    <t>Branchland Outpost Library</t>
  </si>
  <si>
    <t>Branchland</t>
  </si>
  <si>
    <t>Clay County Public Library</t>
  </si>
  <si>
    <t>Calhoun County Public Library</t>
  </si>
  <si>
    <t>Mill Street North</t>
  </si>
  <si>
    <t>Hillsboro Public Library</t>
  </si>
  <si>
    <t>HC 64 Box 398</t>
  </si>
  <si>
    <t>Pocahontas Co. Free Libraries</t>
  </si>
  <si>
    <t>500 8th St.</t>
  </si>
  <si>
    <t>Mason</t>
  </si>
  <si>
    <t>New Haven Public Library</t>
  </si>
  <si>
    <t>106 Main Street</t>
  </si>
  <si>
    <t>New Haven</t>
  </si>
  <si>
    <t>Geary Library &amp; Medical Care</t>
  </si>
  <si>
    <t>Library Lane</t>
  </si>
  <si>
    <t>Left Hand</t>
  </si>
  <si>
    <t>Rupert Public Library</t>
  </si>
  <si>
    <t>PO Box 578</t>
  </si>
  <si>
    <t>Rupert</t>
  </si>
  <si>
    <t>Pleasants County Public Library</t>
  </si>
  <si>
    <t>101 Lafayette St.</t>
  </si>
  <si>
    <t>Wayne Public Library</t>
  </si>
  <si>
    <t>PO Box 567</t>
  </si>
  <si>
    <t>Hamlin-Lincoln County Public Library</t>
  </si>
  <si>
    <t>7999 Lynn Ave.</t>
  </si>
  <si>
    <t>Ritchie County Public Library</t>
  </si>
  <si>
    <t>Alum Creek Public Library</t>
  </si>
  <si>
    <t>Alum Creek</t>
  </si>
  <si>
    <t>Ansted Public Library</t>
  </si>
  <si>
    <t>Oak Street</t>
  </si>
  <si>
    <t>Ansted</t>
  </si>
  <si>
    <t>Barboursville Public Library</t>
  </si>
  <si>
    <t>728 Main St.</t>
  </si>
  <si>
    <t>Cox Landing Public Library</t>
  </si>
  <si>
    <t>6363 Cox Lane</t>
  </si>
  <si>
    <t>Lesage</t>
  </si>
  <si>
    <t>Salt Rock Public Library</t>
  </si>
  <si>
    <t>5575 Madison Creek Road</t>
  </si>
  <si>
    <t>Salt Rock</t>
  </si>
  <si>
    <t>Raleigh County Public Library</t>
  </si>
  <si>
    <t>221 N. Kanawha St.</t>
  </si>
  <si>
    <t>Bradshaw Public Library</t>
  </si>
  <si>
    <t>PO Box 498</t>
  </si>
  <si>
    <t>Bradshaw</t>
  </si>
  <si>
    <t>Buffalo Public Library</t>
  </si>
  <si>
    <t>Main Street</t>
  </si>
  <si>
    <t>Buffalo</t>
  </si>
  <si>
    <t>Chapmanville Public Library</t>
  </si>
  <si>
    <t>Craigsville Public Library</t>
  </si>
  <si>
    <t>63 Library Lane</t>
  </si>
  <si>
    <t>Craigsville</t>
  </si>
  <si>
    <t>Mingo County Public Library</t>
  </si>
  <si>
    <t>Helena Ave.</t>
  </si>
  <si>
    <t>Delbarton</t>
  </si>
  <si>
    <t>Dora Bee Woodyard Memorial Library</t>
  </si>
  <si>
    <t>340 Mulberry St.</t>
  </si>
  <si>
    <t>Fayetteville Public Library</t>
  </si>
  <si>
    <t>200 W. Maple Ave.</t>
  </si>
  <si>
    <t>Fort Gay Public Library</t>
  </si>
  <si>
    <t>8608 Rear Broadway</t>
  </si>
  <si>
    <t>Fort Gay</t>
  </si>
  <si>
    <t>Gauley Bridge Public Library</t>
  </si>
  <si>
    <t>Gilbert Public Library</t>
  </si>
  <si>
    <t>PO Box 266</t>
  </si>
  <si>
    <t>Hanover Public Library</t>
  </si>
  <si>
    <t>5556 Interstate Highway</t>
  </si>
  <si>
    <t>Hanover</t>
  </si>
  <si>
    <t>Summers County Public Library</t>
  </si>
  <si>
    <t>201 Temple St.</t>
  </si>
  <si>
    <t>Wayne County Public Library</t>
  </si>
  <si>
    <t>1200 Oak St.</t>
  </si>
  <si>
    <t>Kenova</t>
  </si>
  <si>
    <t>Cabell County Public Library</t>
  </si>
  <si>
    <t>455 9th St.</t>
  </si>
  <si>
    <t>Gallaher Village Public Library</t>
  </si>
  <si>
    <t>368 Norway Ave.</t>
  </si>
  <si>
    <t>Guyandotte Public Library</t>
  </si>
  <si>
    <t>203 Richmond St.</t>
  </si>
  <si>
    <t>West Huntington Public Library</t>
  </si>
  <si>
    <t>901 14th St. W.</t>
  </si>
  <si>
    <t>Hurricane Public Library</t>
  </si>
  <si>
    <t>410 Midland Trail</t>
  </si>
  <si>
    <t>Hurricane</t>
  </si>
  <si>
    <t>Iaeger Public Library</t>
  </si>
  <si>
    <t>PO Box 149</t>
  </si>
  <si>
    <t>Iaeger</t>
  </si>
  <si>
    <t>Coal River Public Library</t>
  </si>
  <si>
    <t>494 John Slack Circle</t>
  </si>
  <si>
    <t>Racine</t>
  </si>
  <si>
    <t>Kermit Public Library</t>
  </si>
  <si>
    <t>103 Main Street</t>
  </si>
  <si>
    <t>Kermit</t>
  </si>
  <si>
    <t>Greenbrier County Public Library</t>
  </si>
  <si>
    <t>152 Robert  McCormick Dr.</t>
  </si>
  <si>
    <t>Ronceverte Public Library</t>
  </si>
  <si>
    <t>712 W. Main St.</t>
  </si>
  <si>
    <t>Ronceverte</t>
  </si>
  <si>
    <t>Logan Area Public Library</t>
  </si>
  <si>
    <t>16 Wildcat Way</t>
  </si>
  <si>
    <t>Barrett-Wharton Public Library</t>
  </si>
  <si>
    <t>PO Box 189</t>
  </si>
  <si>
    <t>Wharton</t>
  </si>
  <si>
    <t>375 Main St.</t>
  </si>
  <si>
    <t>Buffalo Creek Memorial Library</t>
  </si>
  <si>
    <t>511 E. McDonald Ave.</t>
  </si>
  <si>
    <t>Man</t>
  </si>
  <si>
    <t>Mason City Public Library</t>
  </si>
  <si>
    <t>8 Brown St.</t>
  </si>
  <si>
    <t>Matewan Public Library</t>
  </si>
  <si>
    <t>Warm Hollow</t>
  </si>
  <si>
    <t>Matewan</t>
  </si>
  <si>
    <t>Meadow Bridge Public Library</t>
  </si>
  <si>
    <t>53 Klute Street</t>
  </si>
  <si>
    <t>Meadow Bridge</t>
  </si>
  <si>
    <t>Milton Public Library</t>
  </si>
  <si>
    <t>1140 Smith St.</t>
  </si>
  <si>
    <t>Milton</t>
  </si>
  <si>
    <t>Hannan Public Library</t>
  </si>
  <si>
    <t>6760 Ashton Upland Rd.</t>
  </si>
  <si>
    <t>Ashton</t>
  </si>
  <si>
    <t>Montgomery Public Library</t>
  </si>
  <si>
    <t>507 Ferry St.</t>
  </si>
  <si>
    <t>Mt. Hope Public Library</t>
  </si>
  <si>
    <t>500 Main St.</t>
  </si>
  <si>
    <t>Mt. Hope</t>
  </si>
  <si>
    <t>Mullens Area Public Library</t>
  </si>
  <si>
    <t>102 Fourth St.</t>
  </si>
  <si>
    <t>Mullens</t>
  </si>
  <si>
    <t>Poca Public Library</t>
  </si>
  <si>
    <t>PO Box 606</t>
  </si>
  <si>
    <t>Poca</t>
  </si>
  <si>
    <t>Fayette County Public Library</t>
  </si>
  <si>
    <t>531 Summit St.</t>
  </si>
  <si>
    <t>Oak Hill Public Library</t>
  </si>
  <si>
    <t>611 Main St.</t>
  </si>
  <si>
    <t>Oceana Public Library</t>
  </si>
  <si>
    <t>1519 Cook Parkway</t>
  </si>
  <si>
    <t>Oceana</t>
  </si>
  <si>
    <t>Parkersburg/Wood Co. Public Library</t>
  </si>
  <si>
    <t>3100 Emerson Ave.</t>
  </si>
  <si>
    <t>South Parkersburg Public Library</t>
  </si>
  <si>
    <t>1713 Blizzard Dr.</t>
  </si>
  <si>
    <t>Pennsboro Public Library</t>
  </si>
  <si>
    <t>411 Main St.</t>
  </si>
  <si>
    <t>Peterstown Public Library</t>
  </si>
  <si>
    <t>23 College Drive</t>
  </si>
  <si>
    <t>Peterstown</t>
  </si>
  <si>
    <t>Wyoming County Public Library</t>
  </si>
  <si>
    <t>PO Box 130</t>
  </si>
  <si>
    <t>Mason County Public Library</t>
  </si>
  <si>
    <t>508 Viand St.</t>
  </si>
  <si>
    <t>Rainelle Public Library</t>
  </si>
  <si>
    <t>312 Seventh St.</t>
  </si>
  <si>
    <t>Ravenswood Public Library</t>
  </si>
  <si>
    <t>323 Virginia St.</t>
  </si>
  <si>
    <t>Ravenswood</t>
  </si>
  <si>
    <t>Richwood Public Library</t>
  </si>
  <si>
    <t>8 White Ave.</t>
  </si>
  <si>
    <t>Jackson County Public Library</t>
  </si>
  <si>
    <t>208 N. Church St.</t>
  </si>
  <si>
    <t>Putnam County Public Library</t>
  </si>
  <si>
    <t>4219 State Rt. 34</t>
  </si>
  <si>
    <t>Shady Spring Public Library</t>
  </si>
  <si>
    <t>440 Flattop Rd.</t>
  </si>
  <si>
    <t>Shady Spring</t>
  </si>
  <si>
    <t>South Charleston Public Library</t>
  </si>
  <si>
    <t>312 4th Ave.</t>
  </si>
  <si>
    <t>Sophia Public Library</t>
  </si>
  <si>
    <t>103 First St.</t>
  </si>
  <si>
    <t>Sophia</t>
  </si>
  <si>
    <t>Roane County Public Library</t>
  </si>
  <si>
    <t>110 Parking Plaza</t>
  </si>
  <si>
    <t>Summersville Public Library</t>
  </si>
  <si>
    <t>6201 Webster Road</t>
  </si>
  <si>
    <t>Monroe County Public Library</t>
  </si>
  <si>
    <t>PO Box 558</t>
  </si>
  <si>
    <t>Waverly Public Library</t>
  </si>
  <si>
    <t>450 Virginia Street</t>
  </si>
  <si>
    <t>Waverly</t>
  </si>
  <si>
    <t>Vienna Public Library</t>
  </si>
  <si>
    <t>2300 River Rd.</t>
  </si>
  <si>
    <t>Vienna</t>
  </si>
  <si>
    <t>Walton Public Library</t>
  </si>
  <si>
    <t>2 Cunningham Lane</t>
  </si>
  <si>
    <t>Walton</t>
  </si>
  <si>
    <t>Whitesville Public Library</t>
  </si>
  <si>
    <t>PO Box 747</t>
  </si>
  <si>
    <t>Marsh Fork Public Library</t>
  </si>
  <si>
    <t>PO Box 70</t>
  </si>
  <si>
    <t>Naoma</t>
  </si>
  <si>
    <t>White Sulphur Springs Public Library</t>
  </si>
  <si>
    <t>203 W. Main St.</t>
  </si>
  <si>
    <t>Williamson Public Library</t>
  </si>
  <si>
    <t>Courthouse Annex, 101 Logan St</t>
  </si>
  <si>
    <t>Williamstown Public Library</t>
  </si>
  <si>
    <t>201 W. 5th St.</t>
  </si>
  <si>
    <t>Williamstown</t>
  </si>
  <si>
    <t>Eleanor Public Library</t>
  </si>
  <si>
    <t>500 Roosevelt</t>
  </si>
  <si>
    <t>Eleanor</t>
  </si>
  <si>
    <t>East Hardy Public Library</t>
  </si>
  <si>
    <t>Clay Battelle Public Library</t>
  </si>
  <si>
    <t>PO Box 68</t>
  </si>
  <si>
    <t>Blacksville</t>
  </si>
  <si>
    <t>Burlington Public Library</t>
  </si>
  <si>
    <t>PO Box 61</t>
  </si>
  <si>
    <t>Burlington</t>
  </si>
  <si>
    <t xml:space="preserve">Cameron Public Library </t>
  </si>
  <si>
    <t>Benedum Building</t>
  </si>
  <si>
    <t>Cameron</t>
  </si>
  <si>
    <t>Capon Bridge Public Library</t>
  </si>
  <si>
    <t>PO Box 88</t>
  </si>
  <si>
    <t>Capon Bridge</t>
  </si>
  <si>
    <t>Cowen Public Library</t>
  </si>
  <si>
    <t xml:space="preserve">Mill Street  </t>
  </si>
  <si>
    <t>Pioneer Memorial Public Library</t>
  </si>
  <si>
    <t>Rt. 33</t>
  </si>
  <si>
    <t>Harman</t>
  </si>
  <si>
    <t>Hundred Public Library</t>
  </si>
  <si>
    <t>US Rt. 250</t>
  </si>
  <si>
    <t>Tygart Valley Public Library</t>
  </si>
  <si>
    <t>Rt. 219/250</t>
  </si>
  <si>
    <t>Valley Head Public Library</t>
  </si>
  <si>
    <t>US Rt. 219</t>
  </si>
  <si>
    <t>Valley Head</t>
  </si>
  <si>
    <t>Hardy County Public Library</t>
  </si>
  <si>
    <t>Five Rivers Public Library</t>
  </si>
  <si>
    <t>301 Walnut St.</t>
  </si>
  <si>
    <t>Paw Paw Public Library</t>
  </si>
  <si>
    <t>250 Moser Ave.</t>
  </si>
  <si>
    <t>Paw Paw</t>
  </si>
  <si>
    <t>Grant County Public Library</t>
  </si>
  <si>
    <t>18 Mt. View St.</t>
  </si>
  <si>
    <t>Pine Grove Public Library</t>
  </si>
  <si>
    <t>Pine Grove</t>
  </si>
  <si>
    <t>Hampshire County Public Library</t>
  </si>
  <si>
    <t>153 W. Main St.</t>
  </si>
  <si>
    <t>Mountaintop Public Library</t>
  </si>
  <si>
    <t>PO Box 217</t>
  </si>
  <si>
    <t>Thomas</t>
  </si>
  <si>
    <t>Webster-Addison Public Library</t>
  </si>
  <si>
    <t>331 S. Main St.</t>
  </si>
  <si>
    <t>Alderson Public Library</t>
  </si>
  <si>
    <t>308 Walnut Ave.</t>
  </si>
  <si>
    <t>Alderson</t>
  </si>
  <si>
    <t>Belington Public Library</t>
  </si>
  <si>
    <t>Elliott Ave.</t>
  </si>
  <si>
    <t>Bridgeport Public Library</t>
  </si>
  <si>
    <t>1200 Johnson Ave.</t>
  </si>
  <si>
    <t>Charles W. Gibson Public Library</t>
  </si>
  <si>
    <t>105 E. Main St.</t>
  </si>
  <si>
    <t>Upshur County Public Library</t>
  </si>
  <si>
    <t>Rt. 6 Box 480</t>
  </si>
  <si>
    <t>Burnsville Public Library</t>
  </si>
  <si>
    <t>PO Box 141</t>
  </si>
  <si>
    <t>Burnsville</t>
  </si>
  <si>
    <t>Cheat Area Public Library</t>
  </si>
  <si>
    <t>121 Crosby Rd.</t>
  </si>
  <si>
    <t>Lynn Murray Memorial Library</t>
  </si>
  <si>
    <t>601 Railroad St.</t>
  </si>
  <si>
    <t>Chester</t>
  </si>
  <si>
    <t>Clarksburg-Harrison Co. Public Library</t>
  </si>
  <si>
    <t>404 W. Pike St.</t>
  </si>
  <si>
    <t>Nutter Fort Public Library</t>
  </si>
  <si>
    <t>1300 Buckhannon Pike</t>
  </si>
  <si>
    <t>Nutter Fort</t>
  </si>
  <si>
    <t>Elkins-Randolph County Public Library</t>
  </si>
  <si>
    <t>416 Davis Ave.</t>
  </si>
  <si>
    <t>Marion County Public Library</t>
  </si>
  <si>
    <t>321 Monroe St.</t>
  </si>
  <si>
    <t>Fairview Public Library</t>
  </si>
  <si>
    <t>500 East Main Street</t>
  </si>
  <si>
    <t>Fairview</t>
  </si>
  <si>
    <t>Follansbee Public Library</t>
  </si>
  <si>
    <t>844 Main Street</t>
  </si>
  <si>
    <t>Follansbee</t>
  </si>
  <si>
    <t>Pendleton County Public Library</t>
  </si>
  <si>
    <t>504 Main Street</t>
  </si>
  <si>
    <t>Gassaway Public Library</t>
  </si>
  <si>
    <t>536 Elk St.</t>
  </si>
  <si>
    <t>Gassaway</t>
  </si>
  <si>
    <t>Gilmer Public Library</t>
  </si>
  <si>
    <t>214 Walnut St.</t>
  </si>
  <si>
    <t>Taylor County Public Library</t>
  </si>
  <si>
    <t>200 Beech St.</t>
  </si>
  <si>
    <t>Clinton District Public Library</t>
  </si>
  <si>
    <t>2005 Grafton Rd.</t>
  </si>
  <si>
    <t>Kingwood Public Library</t>
  </si>
  <si>
    <t>205 W. Main St.</t>
  </si>
  <si>
    <t>Mannington Public Library</t>
  </si>
  <si>
    <t>109 Clarksburg St.</t>
  </si>
  <si>
    <t>Mannington</t>
  </si>
  <si>
    <t>Tyler County Public Library</t>
  </si>
  <si>
    <t>Main &amp; Broad Sts.</t>
  </si>
  <si>
    <t>Morgantown Public Library</t>
  </si>
  <si>
    <t>373 Spruce St.</t>
  </si>
  <si>
    <t>Moundsville-Marshall County Public Library</t>
  </si>
  <si>
    <t>700 Fifth St.</t>
  </si>
  <si>
    <t>New Martinsville Public Library</t>
  </si>
  <si>
    <t>160 Washington St.</t>
  </si>
  <si>
    <t>Swaney Memorial Library</t>
  </si>
  <si>
    <t>100 Court Street</t>
  </si>
  <si>
    <t>Paden City Public Library</t>
  </si>
  <si>
    <t>114 S. 4th Ave.</t>
  </si>
  <si>
    <t>Philippi Public Library</t>
  </si>
  <si>
    <t>102 S. Main St.</t>
  </si>
  <si>
    <t>Helvetia Public Library</t>
  </si>
  <si>
    <t>Helvetia</t>
  </si>
  <si>
    <t>Rock Cave</t>
  </si>
  <si>
    <t>James Curry Public Library</t>
  </si>
  <si>
    <t>Rt. 1, Box 135</t>
  </si>
  <si>
    <t>French Creek</t>
  </si>
  <si>
    <t>Center Point Public Library</t>
  </si>
  <si>
    <t>RR 2, Box 193-3</t>
  </si>
  <si>
    <t>Salem</t>
  </si>
  <si>
    <t>Lowe Public Library</t>
  </si>
  <si>
    <t>40 Bridge St.</t>
  </si>
  <si>
    <t>Sistersville Public Library</t>
  </si>
  <si>
    <t>518 Wells St.</t>
  </si>
  <si>
    <t>Sistersville</t>
  </si>
  <si>
    <t>Sutton Public Library</t>
  </si>
  <si>
    <t>Terra Alta Public Library</t>
  </si>
  <si>
    <t>701 B E. State Ave.</t>
  </si>
  <si>
    <t>Terra Alta</t>
  </si>
  <si>
    <t>Mary H. Weir Public Library</t>
  </si>
  <si>
    <t>3442 Main St.</t>
  </si>
  <si>
    <t>Brooke County Public Library</t>
  </si>
  <si>
    <t>945 Main St.</t>
  </si>
  <si>
    <t>Southern Area Public Library</t>
  </si>
  <si>
    <t>Lost Creek</t>
  </si>
  <si>
    <t>Doddridge County Public Library</t>
  </si>
  <si>
    <t>117 Court St.</t>
  </si>
  <si>
    <t>Louis Bennett Public Library</t>
  </si>
  <si>
    <t>148 Court Ave.</t>
  </si>
  <si>
    <t>Benwood-McMechen Public Library</t>
  </si>
  <si>
    <t>201 Marshall St.</t>
  </si>
  <si>
    <t>McMechen</t>
  </si>
  <si>
    <t>Ohio County Public Library</t>
  </si>
  <si>
    <t>52 16th St.</t>
  </si>
  <si>
    <t>War Public Library</t>
  </si>
  <si>
    <t>War</t>
  </si>
  <si>
    <t>Craft Memorial Library</t>
  </si>
  <si>
    <t>600 Commerce St.</t>
  </si>
  <si>
    <t>Northfork Public Library</t>
  </si>
  <si>
    <t>PO Box 229</t>
  </si>
  <si>
    <t>Northfork</t>
  </si>
  <si>
    <t>Princeton Public Library</t>
  </si>
  <si>
    <t>205 Center St.</t>
  </si>
  <si>
    <t>McDowell Public Library</t>
  </si>
  <si>
    <t>90 Howard St.</t>
  </si>
  <si>
    <t>Clendenin Public Library</t>
  </si>
  <si>
    <t>Clendenin</t>
  </si>
  <si>
    <t>Y</t>
  </si>
  <si>
    <t>Cross Lanes Public Library</t>
  </si>
  <si>
    <t>Dunbar Public Library</t>
  </si>
  <si>
    <t>Elk Valley Public Library</t>
  </si>
  <si>
    <t>Glasgow Public Library</t>
  </si>
  <si>
    <t>Kanawha County Public Library</t>
  </si>
  <si>
    <t>Marmet Public Library</t>
  </si>
  <si>
    <t>Nitro Public Library</t>
  </si>
  <si>
    <t>Riverside Library</t>
  </si>
  <si>
    <t>Sissonville Public Library</t>
  </si>
  <si>
    <t>Sissonville</t>
  </si>
  <si>
    <t>St. Albans Public Library</t>
  </si>
  <si>
    <t>Dallas</t>
  </si>
  <si>
    <t>SP</t>
  </si>
  <si>
    <t>DODDRIDGE</t>
  </si>
  <si>
    <t>GILMER</t>
  </si>
  <si>
    <t>TAYLOR</t>
  </si>
  <si>
    <t>WIRT</t>
  </si>
  <si>
    <t>Millstone</t>
  </si>
  <si>
    <t>West Hamlin</t>
  </si>
  <si>
    <t>4 North High Street</t>
  </si>
  <si>
    <t>38 Grapevine Road</t>
  </si>
  <si>
    <t>307 Main Street</t>
  </si>
  <si>
    <t>846 8th Avenue</t>
  </si>
  <si>
    <t>261 Main Street</t>
  </si>
  <si>
    <t>200 West Maple Avenue</t>
  </si>
  <si>
    <t>4 North Main Street</t>
  </si>
  <si>
    <t>1160 Jersey Mountain Road</t>
  </si>
  <si>
    <t>102 North Court Street</t>
  </si>
  <si>
    <t xml:space="preserve">420 Buckhannon Pike </t>
  </si>
  <si>
    <t>100 Maple Street, N</t>
  </si>
  <si>
    <t>28 Industrial Blvd</t>
  </si>
  <si>
    <t>201 Orchard Street</t>
  </si>
  <si>
    <t>911 Marconi Drive</t>
  </si>
  <si>
    <t>28 1/2 Main Avenue</t>
  </si>
  <si>
    <t>601 Sixth Street</t>
  </si>
  <si>
    <t>911 emergency Drive</t>
  </si>
  <si>
    <t>257 Virginia Avenue</t>
  </si>
  <si>
    <t>911 Shelter Road</t>
  </si>
  <si>
    <t>State Route 46</t>
  </si>
  <si>
    <t>170 Airport Road</t>
  </si>
  <si>
    <t>74 Vandervort Drive</t>
  </si>
  <si>
    <t>37 Nota Street</t>
  </si>
  <si>
    <t>511 Church Street</t>
  </si>
  <si>
    <t>1500 Chapline Street</t>
  </si>
  <si>
    <t>County Road 220/13</t>
  </si>
  <si>
    <t>215 Clay Street</t>
  </si>
  <si>
    <t>1008 Jury Street</t>
  </si>
  <si>
    <t>103 1/2 West Main Street</t>
  </si>
  <si>
    <t>162 Industrial Park Road</t>
  </si>
  <si>
    <t>30 Randolph Avenue</t>
  </si>
  <si>
    <t>4317 Lamberton Road</t>
  </si>
  <si>
    <t>205 East Main Street</t>
  </si>
  <si>
    <t>1st Avenue &amp; James Street</t>
  </si>
  <si>
    <t>116 7th Street</t>
  </si>
  <si>
    <t>911 Emergency Lane</t>
  </si>
  <si>
    <t>1 Post Office Drive</t>
  </si>
  <si>
    <t>210 Back Fork Street</t>
  </si>
  <si>
    <t>200 Main Street</t>
  </si>
  <si>
    <t>911 Core Road</t>
  </si>
  <si>
    <t>1267 Smoot Avenue</t>
  </si>
  <si>
    <t>300 Courthouse Square</t>
  </si>
  <si>
    <t>P.O. Box 568</t>
  </si>
  <si>
    <t>AGENCY</t>
  </si>
  <si>
    <t>PSAP</t>
  </si>
  <si>
    <t>CORR</t>
  </si>
  <si>
    <t>LIB</t>
  </si>
  <si>
    <t>PDEV</t>
  </si>
  <si>
    <t>RJAIL</t>
  </si>
  <si>
    <t>Box 95,    Route 19 North</t>
  </si>
  <si>
    <t>PO Box 467, 86 Glady Fork Road</t>
  </si>
  <si>
    <t>PO Box 1616     US Route 52</t>
  </si>
  <si>
    <t>PO Box 172D    Route 1</t>
  </si>
  <si>
    <t>PO Box 197      Route 3, East</t>
  </si>
  <si>
    <t>PO Box 278   Route33, East</t>
  </si>
  <si>
    <t>PO Box 113    Route 3 Box 42-1</t>
  </si>
  <si>
    <t>PO Box 235, Route 2  Box 505</t>
  </si>
  <si>
    <t>K12</t>
  </si>
  <si>
    <t>BELINGTON ELEMENTARY &amp; MIDDLE SCHOOLS</t>
  </si>
  <si>
    <t>Rr 2 Box 344</t>
  </si>
  <si>
    <t>PHILIPPI ELEMENTARY &amp; MIDDLE SCHOOLS</t>
  </si>
  <si>
    <t>Route 3 Box 38</t>
  </si>
  <si>
    <t>JUNIOR ELEMENTARY SCHOOL</t>
  </si>
  <si>
    <t>Junior</t>
  </si>
  <si>
    <t>KASSON ELEMENTARY/MIDDLE SCHOOL</t>
  </si>
  <si>
    <t>Moatsville</t>
  </si>
  <si>
    <t>MOUNT VERNON ELEMENTARY SCHOOL</t>
  </si>
  <si>
    <t>Rr 1 Box 374-C</t>
  </si>
  <si>
    <t>Flemington</t>
  </si>
  <si>
    <t>PHILIP BARBOUR HIGH SCHOOL</t>
  </si>
  <si>
    <t>99 Horseshoe Drive</t>
  </si>
  <si>
    <t>VOLGA CENTURY ELEMENTARY SCHOOL</t>
  </si>
  <si>
    <t>Rr 1 Box 12-S</t>
  </si>
  <si>
    <t>Volga</t>
  </si>
  <si>
    <t>10008 Coal River Road Po Box Ab</t>
  </si>
  <si>
    <t>Seth</t>
  </si>
  <si>
    <t>ASHFORD-RUMBLE ELEMENTARY</t>
  </si>
  <si>
    <t>BOONE COUNTY ADULT BASIC EDUCATION</t>
  </si>
  <si>
    <t>333 1ST ST. W</t>
  </si>
  <si>
    <t>BOONE COUNTY CAREER CENTER</t>
  </si>
  <si>
    <t>BROOKVIEW ELEMENTARY</t>
  </si>
  <si>
    <t>JEFFREY-SPENCER ELEMENTARY SCHOOL</t>
  </si>
  <si>
    <t>MADISON ANNEX PRE-SCHOOL</t>
  </si>
  <si>
    <t>MADISON ELEMENTARY SCHOOL</t>
  </si>
  <si>
    <t>MADISON MIDDLE SCHOOL</t>
  </si>
  <si>
    <t>NELLIS ELEMENTARY SCHOOL</t>
  </si>
  <si>
    <t>RAMAGE ELEMENTARY SCHOOL</t>
  </si>
  <si>
    <t>SCOTT HIGH SCHOOL</t>
  </si>
  <si>
    <t>SHERMAN ELEMENTARY SCHOOL</t>
  </si>
  <si>
    <t>VAN ELEMENTARY</t>
  </si>
  <si>
    <t>VAN JUNIOR-SENIOR HIGH SCHOOL</t>
  </si>
  <si>
    <t>WHARTON ELEMENTARY</t>
  </si>
  <si>
    <t>WHITESVILLE ELEMENTARY SCHOOL</t>
  </si>
  <si>
    <t>BEECH BOTTOM PRIMARY</t>
  </si>
  <si>
    <t>High Street</t>
  </si>
  <si>
    <t>Beech Bottom</t>
  </si>
  <si>
    <t>BROOKE HIGH SCHOOL</t>
  </si>
  <si>
    <t>R.D. 3, Box 610 Cross Creek Road</t>
  </si>
  <si>
    <t>COLLIER PRIMARY SCHOOL</t>
  </si>
  <si>
    <t>Penn Street</t>
  </si>
  <si>
    <t>Colliers</t>
  </si>
  <si>
    <t>FOLLANSBEE MIDDLE SCHOOL</t>
  </si>
  <si>
    <t>1400 Main Street</t>
  </si>
  <si>
    <t>FRANKLIN PRIMARY SCHOOL</t>
  </si>
  <si>
    <t>1305 Washington Pike</t>
  </si>
  <si>
    <t>HOOVERSON HEIGHTS PRIMARY SCHOOL</t>
  </si>
  <si>
    <t>200 Rockdale Road</t>
  </si>
  <si>
    <t>JEFFERSON PRIMARY SCHOOL</t>
  </si>
  <si>
    <t>Jefferson Street</t>
  </si>
  <si>
    <t>MILLSOP PRIMARY SCHOOL</t>
  </si>
  <si>
    <t>Legion &amp; Swearingen</t>
  </si>
  <si>
    <t>WELLSBURG MIDDLE SCHOOL</t>
  </si>
  <si>
    <t>1447 Main Street</t>
  </si>
  <si>
    <t>WELLSBURG PRIMARY SCHOOL</t>
  </si>
  <si>
    <t>1448 Main Street</t>
  </si>
  <si>
    <t>5570 Madison Creek Rd</t>
  </si>
  <si>
    <t>50 Underwood Circle</t>
  </si>
  <si>
    <t>Mt. Zion</t>
  </si>
  <si>
    <t>ARNOLDSBURG SCHOOL</t>
  </si>
  <si>
    <t>Post Office Box 159</t>
  </si>
  <si>
    <t>Arnoldsburg</t>
  </si>
  <si>
    <t>CALHOUN GILMER CAREER CTR</t>
  </si>
  <si>
    <t>5260 East Little Kanawha Hwy</t>
  </si>
  <si>
    <t>PLEASANT HILL SCHOOL</t>
  </si>
  <si>
    <t>3254 N Calhoun Hwy</t>
  </si>
  <si>
    <t>BIG OTTER ELEMENTARY</t>
  </si>
  <si>
    <t>Ivydale</t>
  </si>
  <si>
    <t>CLAY COUNTY HIGH SCHOOL</t>
  </si>
  <si>
    <t>CLAY ELEMENTARY SCHOOL</t>
  </si>
  <si>
    <t>CLAY MIDDLE SCHOOL</t>
  </si>
  <si>
    <t>H E WHITE ELEMENTARY SCHOOL</t>
  </si>
  <si>
    <t>501 Bomont Road</t>
  </si>
  <si>
    <t>Bomont</t>
  </si>
  <si>
    <t>LIZEMORE ELEMENTARY SCHOOL</t>
  </si>
  <si>
    <t>P.O. Box 70 #1 Lizemore Street</t>
  </si>
  <si>
    <t>Lizemore</t>
  </si>
  <si>
    <t>DODDRIDGE COUNTY HIGH SCHOOL</t>
  </si>
  <si>
    <t>DODDRIDGE COUNTY MIDDLE SCHOOL</t>
  </si>
  <si>
    <t>FAYETTE PLATEAU VOCATIONAL CENTER</t>
  </si>
  <si>
    <t>300 West Oyler Avenue</t>
  </si>
  <si>
    <t>MEADOW BRIDGE ELEMENTARY SCHOOL</t>
  </si>
  <si>
    <t>OAK HILL ELEMENTARY SCHOOL (Closed - New School is New River ES)</t>
  </si>
  <si>
    <t>OAK HILL HIGH SCHOOL</t>
  </si>
  <si>
    <t>VALLEY ELEMENTARY SCHOOL</t>
  </si>
  <si>
    <t>Po Box 215</t>
  </si>
  <si>
    <t>Smithers</t>
  </si>
  <si>
    <t>GILMER COUNTY HIGH SCHOOL</t>
  </si>
  <si>
    <t>GLENVILLE ELEMENTARY SCHOOL</t>
  </si>
  <si>
    <t>NORMANTOWN ELEMENTARY SCHOOL</t>
  </si>
  <si>
    <t>Hc 67, Box A-4</t>
  </si>
  <si>
    <t>Normantown</t>
  </si>
  <si>
    <t>SAND FORK ELEMENTARY SCHOOL</t>
  </si>
  <si>
    <t>Po Box 260 School House Hill</t>
  </si>
  <si>
    <t>Sand Fork</t>
  </si>
  <si>
    <t>TROY ELEMENTARY SCHOOL</t>
  </si>
  <si>
    <t>Troy</t>
  </si>
  <si>
    <t>DORCAS ELEMENTARY SCHOOL</t>
  </si>
  <si>
    <t>Hc 33 Box 1060</t>
  </si>
  <si>
    <t>MAYSVILLE ELEMENTARY SCHOOL</t>
  </si>
  <si>
    <t>PETERSBURG ELEMENTARY SCHOOL</t>
  </si>
  <si>
    <t>PETERSBURG HIGH SCHOOL</t>
  </si>
  <si>
    <t>207 Jefferson Avenue</t>
  </si>
  <si>
    <t>SOUTH BRANCH VOCATIONAL CENTER</t>
  </si>
  <si>
    <t>UNION EDUCATIONAL COMPLEX</t>
  </si>
  <si>
    <t>Hc 76 Box 750</t>
  </si>
  <si>
    <t>Mount Storm</t>
  </si>
  <si>
    <t>AUGUSTA ELEMENTARY SCHOOL</t>
  </si>
  <si>
    <t>Po Box 910</t>
  </si>
  <si>
    <t>CAPON BRIDGE ELEMENTARY SCHOOL</t>
  </si>
  <si>
    <t>CAPON BRIDGE MIDDLE SCHOOL</t>
  </si>
  <si>
    <t>HAMPSHIRE SENIOR HIGH SCHOOL</t>
  </si>
  <si>
    <t>JOHN J. CORNWELL ELEMENTARY SCHOOL</t>
  </si>
  <si>
    <t>ROMNEY ELEMENTARY SCHOOL</t>
  </si>
  <si>
    <t>ROMNEY MIDDLE SCHOOL</t>
  </si>
  <si>
    <t>SLANESVILLE ELEMENTARY SCHOOL</t>
  </si>
  <si>
    <t>P.O. Box 308</t>
  </si>
  <si>
    <t>Slanesville</t>
  </si>
  <si>
    <t>SPRINGFIELD-GREEN SPRING ELEMENTARY SCH</t>
  </si>
  <si>
    <t>ALLISON ELEMENTARY SCHOOL</t>
  </si>
  <si>
    <t>600 Railroad Street</t>
  </si>
  <si>
    <t>BROADVIEW ELEMENTARY SCHOOL</t>
  </si>
  <si>
    <t>189 Circle Drive</t>
  </si>
  <si>
    <t>JOHN D. ROCKEFELLER VOC-TECH CENTER</t>
  </si>
  <si>
    <t>95 Rockyside Road</t>
  </si>
  <si>
    <t>LIBERTY ELEMENTARY SCHOOL</t>
  </si>
  <si>
    <t>200 Culler Road</t>
  </si>
  <si>
    <t>NEW MANCHESTER ELEMENTARY SCHOOL</t>
  </si>
  <si>
    <t>128 Frankfort Road</t>
  </si>
  <si>
    <t>OAK GLEN HIGH SCHOOL</t>
  </si>
  <si>
    <t>195 Golden Bear Drive</t>
  </si>
  <si>
    <t>OAK GLEN MIDDLE SCHOOL</t>
  </si>
  <si>
    <t>39 Golden Bear Drive</t>
  </si>
  <si>
    <t>WEIR HIGH SCHOOL</t>
  </si>
  <si>
    <t>100 Red Rider Road</t>
  </si>
  <si>
    <t>WEIR MIDDLE SCHOOL</t>
  </si>
  <si>
    <t>125 Sinclair Avenue</t>
  </si>
  <si>
    <t>WEIRTON HEIGHTS ELEMENTARY SCHOOL</t>
  </si>
  <si>
    <t>160 South 12th Street</t>
  </si>
  <si>
    <t>*EAST HARDY EARLY/MIDDLE &amp; HIGH SCHOOL</t>
  </si>
  <si>
    <t>*MOOREFIELD MIDDLE SCHOOL  (Shared with board office--cannot determine actual counts)</t>
  </si>
  <si>
    <t>MOOREFIELD ELEMENTARY</t>
  </si>
  <si>
    <t>MOOREFIELD HIGH SCHOOL</t>
  </si>
  <si>
    <t>MOOREFIELD INTERMEDIATE</t>
  </si>
  <si>
    <t>PRESSLEY RIDGE</t>
  </si>
  <si>
    <t>Rr 5 Box 697</t>
  </si>
  <si>
    <t>ALBAN ELEMENTARY SCHOOL</t>
  </si>
  <si>
    <t>ALUM CREEK ELEMENTARY SCHOOL</t>
  </si>
  <si>
    <t>ANDREW HEIGHTS ELEMENTARY SCHOOL</t>
  </si>
  <si>
    <t>ANDREW JACKSON MIDDLE SCHOOL</t>
  </si>
  <si>
    <t>ANNE BAILEY ELEMENTARY SCHOOL</t>
  </si>
  <si>
    <t>BELLE ELEMENTARY</t>
  </si>
  <si>
    <t>BEN FRANKLIN CAREER CENTER</t>
  </si>
  <si>
    <t>BRIDGE ELEMENTARY SCHOOL</t>
  </si>
  <si>
    <t>BRIDGEVIEW ELEMENTARY SCHOOL</t>
  </si>
  <si>
    <t>CARVER CAREER-TECHNICAL ED CTR</t>
  </si>
  <si>
    <t>CEDAR GROVE COMMUNITY SCHOOL</t>
  </si>
  <si>
    <t>Cedar Grove</t>
  </si>
  <si>
    <t>CENTRAL ELEMENTARY SCHOOL</t>
  </si>
  <si>
    <t>CHAMBERLAIN ELEMENTARY SCHOOL</t>
  </si>
  <si>
    <t>CHANDLER ELEMENTARY SCHOOL</t>
  </si>
  <si>
    <t>1900 School Street</t>
  </si>
  <si>
    <t>CHESAPEAKE ELEMENTARY SCHOOL</t>
  </si>
  <si>
    <t>CLENDENIN ELEMENTARY SCHOOL</t>
  </si>
  <si>
    <t>CROSS LANES ELEMENTARY SCHOOL</t>
  </si>
  <si>
    <t>DUNBAR INTERMEDIATE SCHOOL</t>
  </si>
  <si>
    <t>DUNBAR MIDDLE SCHOOL</t>
  </si>
  <si>
    <t>DUNBAR PRIMARY SCHOOL</t>
  </si>
  <si>
    <t>DUPONT MIDDLE SCHOOL</t>
  </si>
  <si>
    <t>EAST BANK MIDDLE SCHOOL</t>
  </si>
  <si>
    <t>ELK CENTER ELEMENTARY SCHOOL</t>
  </si>
  <si>
    <t>ELKVIEW MIDDLE SCHOOL</t>
  </si>
  <si>
    <t>FLINN ELEMENTARY</t>
  </si>
  <si>
    <t>GARNET CAREER CENTER</t>
  </si>
  <si>
    <t>GRANDVIEW ELEMENTRY SCHOOL</t>
  </si>
  <si>
    <t>HOLZ ELEMENTARY SCHOOL</t>
  </si>
  <si>
    <t>JOHN ADAMS MIDDLE SCHOOL</t>
  </si>
  <si>
    <t>KANAWHA CITY ELEMENTARY SCHOOL</t>
  </si>
  <si>
    <t>KANAWHA COUNTY SCHOOLS ACADEMY</t>
  </si>
  <si>
    <t>KENNA ELEMENTARY SCHOOL</t>
  </si>
  <si>
    <t>LAKEWOOD ELEMENTARY SCHOOL</t>
  </si>
  <si>
    <t>MALDEN ELEMENTARY SCHOOL</t>
  </si>
  <si>
    <t>MARMET ELEMENTARY SCHOOL</t>
  </si>
  <si>
    <t>MARY INGLES ELEMENTARY SCHOOL</t>
  </si>
  <si>
    <t>MIDLAND TRAIL ELEMENTARY SCHOOL</t>
  </si>
  <si>
    <t>MONTROSE ELEMENTARY SCHOOL</t>
  </si>
  <si>
    <t>NEW SISSONVILLE MIDDLE SCHOOL</t>
  </si>
  <si>
    <t>NITRO ELEMENTARY SCHOOL</t>
  </si>
  <si>
    <t>OVERBROOK ELEMENTARY</t>
  </si>
  <si>
    <t>PIEDMONT ELEMENTARY SCHOOL (YRE)</t>
  </si>
  <si>
    <t>PINCH ELEMENTARY SCHOOL</t>
  </si>
  <si>
    <t>POINT HARMONY ELEMENTARY SCHOOL</t>
  </si>
  <si>
    <t>PRATT ELEMENTARY SCHOOL</t>
  </si>
  <si>
    <t>RICHMOND ELEMENTARY SCHOOL</t>
  </si>
  <si>
    <t>RUFFNER ELEMENTARY SCHOOL</t>
  </si>
  <si>
    <t>RUTHLAWN ELEMENTARY SCHOOL</t>
  </si>
  <si>
    <t>SHARON DAWES ELEMENTARY SCHOOL</t>
  </si>
  <si>
    <t>Miami</t>
  </si>
  <si>
    <t>SHAWNEE COMMUNITY CENTER</t>
  </si>
  <si>
    <t>SHOALS ELEMENTARY SCHOOL</t>
  </si>
  <si>
    <t>SISSONVILLE ELEMENTARY SCHOOL</t>
  </si>
  <si>
    <t>WATTS ELEMENTARY SCHOOL</t>
  </si>
  <si>
    <t>WEBERWOOD ELEMENTARY SCHOOL</t>
  </si>
  <si>
    <t>WEIMER ELEMENTARY SCHOOL</t>
  </si>
  <si>
    <t>ALUM BRIDGE ELEMENTARY SCHOOL</t>
  </si>
  <si>
    <t>JANE LEW SCHOOL</t>
  </si>
  <si>
    <t>LEWIS COUNTY HIGH SCHOOL</t>
  </si>
  <si>
    <t>PETERSON-CENTRAL ELEMENTARY SCHOOL</t>
  </si>
  <si>
    <t>ROANOKE ELEMENTARY SCHOOL</t>
  </si>
  <si>
    <t>1176 Oil Creek Road</t>
  </si>
  <si>
    <t>Roanoke</t>
  </si>
  <si>
    <t>ROBERT L. BLAND MIDDLE SCHOOL</t>
  </si>
  <si>
    <t>DUVAL PK-8</t>
  </si>
  <si>
    <t>P.O. Box 67</t>
  </si>
  <si>
    <t>Griffithsville</t>
  </si>
  <si>
    <t>GUYAN VALLEY MIDDLE</t>
  </si>
  <si>
    <t>HAMLIN PK-8</t>
  </si>
  <si>
    <t>Harts</t>
  </si>
  <si>
    <t>LINCOLN CO HIGH</t>
  </si>
  <si>
    <t>81 Lincoln Panther Way</t>
  </si>
  <si>
    <t>MIDWAY ELEMENTARY SCHOOL</t>
  </si>
  <si>
    <t>Route 1 Box 130</t>
  </si>
  <si>
    <t>RANGER ELEMENTARY SCHOOL</t>
  </si>
  <si>
    <t>104 Ranger Bottom Road</t>
  </si>
  <si>
    <t>Ranger</t>
  </si>
  <si>
    <t>WEST HAMLIN ELEMENTARY SCHOOL</t>
  </si>
  <si>
    <t>BUFFALO ELEMENTARY SCHOOL</t>
  </si>
  <si>
    <t>CHAPMANVILLE EAST ELEMENTARY SCHOOL</t>
  </si>
  <si>
    <t>CHAPMANVILLE MIDDLE SCHOOL</t>
  </si>
  <si>
    <t>HOLDEN CENTRAL ELEMENTARY SCHOOL</t>
  </si>
  <si>
    <t>HUGH DINGESS ELEMENTARY SCHOOL</t>
  </si>
  <si>
    <t>JUSTICE ELEMENTARY SCHOOL</t>
  </si>
  <si>
    <t>LOGAN MIDDLE SCHOOL</t>
  </si>
  <si>
    <t>OMAR ELEMENTARY SCHOOL</t>
  </si>
  <si>
    <t>SOUTH MAN ELEMENTARY SCHOOL</t>
  </si>
  <si>
    <t>VERDUNVILLE ELEMENTARY SCHOOL</t>
  </si>
  <si>
    <t>WEST CHAPMANVILLE ELEMENTARY SCHOOL</t>
  </si>
  <si>
    <t>WILLIS VOCATIONAL CENTER</t>
  </si>
  <si>
    <t>BARNES LEARNING CENTER (ALC)</t>
  </si>
  <si>
    <t>BARRACKVILLE ELEM/MIDDLE SCHOOL</t>
  </si>
  <si>
    <t>BLACKSHERE ELEMENTARY SCHOOL</t>
  </si>
  <si>
    <t>EAST DALE ELEMENTARY SCHOOL</t>
  </si>
  <si>
    <t>EAST FAIRMONT HIGH SCHOOL</t>
  </si>
  <si>
    <t>EAST FAIRMONT JUNIOR HIGH SCHOOL</t>
  </si>
  <si>
    <t>EAST PARK ELEMENTARY SCHOOL</t>
  </si>
  <si>
    <t>FAIRMONT HIGH SCHOOL</t>
  </si>
  <si>
    <t>FAIRVIEW ELEMENTARY SCHOOL</t>
  </si>
  <si>
    <t>FAIRVIEW MIDDLE SCHOOL</t>
  </si>
  <si>
    <t>JAYENNE ELEMENTARY SCHOOL</t>
  </si>
  <si>
    <t>MANNINGTON MIDDLE SCHOOL</t>
  </si>
  <si>
    <t>MARION COUNTY ADULT &amp; COMMUNITY EDUC CTR</t>
  </si>
  <si>
    <t>MARION COUNTY VOC-TECH CENTER</t>
  </si>
  <si>
    <t>MONONGAH ELEMENTARY</t>
  </si>
  <si>
    <t>MONONGAH MIDDLE SCHOOL</t>
  </si>
  <si>
    <t>NORTH MARION HIGH SCHOOL</t>
  </si>
  <si>
    <t>PLEASANT VALLEY ELEM SCHOOL</t>
  </si>
  <si>
    <t>RIVESVILLE ELEM/MIDDLE SCHOOL</t>
  </si>
  <si>
    <t>WATSON ELEMENTARY SCHOOL</t>
  </si>
  <si>
    <t>WEST FAIRMONT MIDDLE</t>
  </si>
  <si>
    <t>WHITE HALL ELEMENTARY</t>
  </si>
  <si>
    <t>12 Church Street</t>
  </si>
  <si>
    <t>CAMERON HIGH SCHOOL</t>
  </si>
  <si>
    <t>61 Maple Avenue</t>
  </si>
  <si>
    <t>CENTER MCMECHEN ELEMENTARY SCHOOL</t>
  </si>
  <si>
    <t>800 Marshall Street</t>
  </si>
  <si>
    <t>750 Tomlinson Avenue</t>
  </si>
  <si>
    <t>GLEN DALE ELEMENTARY SCHOOL</t>
  </si>
  <si>
    <t>407 Seventh Street</t>
  </si>
  <si>
    <t>Glen Dale</t>
  </si>
  <si>
    <t>JOHN MARSHALL HIGH SCHOOL</t>
  </si>
  <si>
    <t>1300 Wheeling Avenue</t>
  </si>
  <si>
    <t>MCNINCH ELEMENTARY</t>
  </si>
  <si>
    <t>1600 Third Street</t>
  </si>
  <si>
    <t>MOUNDSVILLE JUNIOR HIGH SCHOOL</t>
  </si>
  <si>
    <t>223 Tomlinson Avenue</t>
  </si>
  <si>
    <t>SAND HILL ELEMENTARY SCHOOL</t>
  </si>
  <si>
    <t>Rr 1 Box 87</t>
  </si>
  <si>
    <t>1000 Fairmont Pike</t>
  </si>
  <si>
    <t>WASHINGTON LANDS ELEMENTARY SCHOOL</t>
  </si>
  <si>
    <t>Rr 4 Box 255</t>
  </si>
  <si>
    <t>ASHTON ELEMENTARY SCHOOL</t>
  </si>
  <si>
    <t>BEALE ELEMENTARY SCHOOL</t>
  </si>
  <si>
    <t>LEON ELEMENTARY SCHOOL</t>
  </si>
  <si>
    <t>MASON COUNTY VOCATIONAL CENTER</t>
  </si>
  <si>
    <t>NEW HAVEN ELEMENTARY SCHOOL</t>
  </si>
  <si>
    <t>P.O. Box 989</t>
  </si>
  <si>
    <t>POINT PLEASANT INTERMEDIATE</t>
  </si>
  <si>
    <t>POINT PLEASANT PRIMARY</t>
  </si>
  <si>
    <t>ROOSEVELT ELEMENTARY SCHOOL</t>
  </si>
  <si>
    <t>ANAWALT ELEMENTARY SCHOOL</t>
  </si>
  <si>
    <t>FALL RIVER ELEMENTARY SCHOOL</t>
  </si>
  <si>
    <t>IAEGER ELEMENTARY SCHOOL</t>
  </si>
  <si>
    <t>P.O. Box 359 Waters Street</t>
  </si>
  <si>
    <t>KIMBALL ELEMENTARY SCHOOL</t>
  </si>
  <si>
    <t>MCDOWELL COUNTY VO-TECH CENTER</t>
  </si>
  <si>
    <t>MOUNT VIEW HIGH SCHOOL</t>
  </si>
  <si>
    <t>PHOENIX CENTER</t>
  </si>
  <si>
    <t>275 Virginia Avenue</t>
  </si>
  <si>
    <t>SANDY RIVER MIDDLE SCHOOL</t>
  </si>
  <si>
    <t>P.O. Box 419</t>
  </si>
  <si>
    <t>Avondale</t>
  </si>
  <si>
    <t>SOUTHSIDE K-8</t>
  </si>
  <si>
    <t>Po Box 730</t>
  </si>
  <si>
    <t>WELCH ELEMENTARY SCHOOL</t>
  </si>
  <si>
    <t>*MINERAL COUNTY VOC-TECH SCHOOL Shared with Administrative Offices  (Shared with board office--cannot determine actual counts)</t>
  </si>
  <si>
    <t>600 Harley O. Staggers Drive</t>
  </si>
  <si>
    <t>BURLINGTON PRIMARY</t>
  </si>
  <si>
    <t>Rt 1, Box 126</t>
  </si>
  <si>
    <t>ELK GARDEN SCHOOL</t>
  </si>
  <si>
    <t>Rt. 1 Box 320</t>
  </si>
  <si>
    <t>Elk Garden</t>
  </si>
  <si>
    <t>FORT ASHBY PRIMARY</t>
  </si>
  <si>
    <t>Route 5, Box 1050</t>
  </si>
  <si>
    <t>Ft. Ashby</t>
  </si>
  <si>
    <t>FOUNTAIN PRIMARY SCHOOL</t>
  </si>
  <si>
    <t>Rt 5, Box 390</t>
  </si>
  <si>
    <t>FRANKFORT HIGH SCHOOL</t>
  </si>
  <si>
    <t>Rt 3, Box 169</t>
  </si>
  <si>
    <t>Ridgeley</t>
  </si>
  <si>
    <t>FRANKFORT INTERMEDIATE SCHOOL</t>
  </si>
  <si>
    <t>Po Box 427</t>
  </si>
  <si>
    <t>FRANKFORT MIDDLE SCHOOL</t>
  </si>
  <si>
    <t>Rt 3, Box 170</t>
  </si>
  <si>
    <t>KEYSER HEADSTART SCHOOL</t>
  </si>
  <si>
    <t>251 West Piedmont Street</t>
  </si>
  <si>
    <t>KEYSER HIGH SCHOOL</t>
  </si>
  <si>
    <t>Rt 4, Box 110</t>
  </si>
  <si>
    <t>KEYSER PRIMARY / MIDDLE SCHOOL</t>
  </si>
  <si>
    <t>700 Harley Staggers Drive</t>
  </si>
  <si>
    <t>MINERAL COUNTY ALTERNATIVE SCHOOL</t>
  </si>
  <si>
    <t>50 Clary Street</t>
  </si>
  <si>
    <t>NEW CREEK PRIMARY SCHOOL</t>
  </si>
  <si>
    <t>General Delivery</t>
  </si>
  <si>
    <t>New Creek</t>
  </si>
  <si>
    <t>WILEY FORD PRIMARY SCHOOL</t>
  </si>
  <si>
    <t>Po Box 20</t>
  </si>
  <si>
    <t>Wiley Ford</t>
  </si>
  <si>
    <t>DINGESS ELEMENTARY SCHOOL</t>
  </si>
  <si>
    <t>101 Schoolhouse Rd.</t>
  </si>
  <si>
    <t>Dingess</t>
  </si>
  <si>
    <t>ALTERNATIVE LEARNING CENTER</t>
  </si>
  <si>
    <t>550 MYLAN PARK</t>
  </si>
  <si>
    <t>CLAY-BATTELLE HIGH SCHOOL</t>
  </si>
  <si>
    <t>Drawer A</t>
  </si>
  <si>
    <t>DAYBROOK ELEMENTARY</t>
  </si>
  <si>
    <t>2097 Daybrook Road</t>
  </si>
  <si>
    <t>EASTON ELEMENTARY SCHOOL</t>
  </si>
  <si>
    <t>MASON-DIXON ELEMENTARY SCHOOL</t>
  </si>
  <si>
    <t>7041 Mason Dixon Highway</t>
  </si>
  <si>
    <t>MYLAN PARK ELEMENTARY SCHOOL</t>
  </si>
  <si>
    <t>901 Mylan Park Lane</t>
  </si>
  <si>
    <t>RIDGEDALE ELEMENTARY</t>
  </si>
  <si>
    <t>SUNCREST PRIMARY SCHOOL</t>
  </si>
  <si>
    <t>WOODBURN ELEMENTARY</t>
  </si>
  <si>
    <t xml:space="preserve">JAMES MONROE HIGH SCHOOL </t>
  </si>
  <si>
    <t>Lindside</t>
  </si>
  <si>
    <t>MOUNTAIN VIEW ELEM/MIDDLE SCHOOL</t>
  </si>
  <si>
    <t>PETERSTOWN ELEMENTARY</t>
  </si>
  <si>
    <t>108 College Drive</t>
  </si>
  <si>
    <t>PETERSTOWN MIDDLE SCHOOL</t>
  </si>
  <si>
    <t>60 Pirate Circle</t>
  </si>
  <si>
    <t>BERKELEY SPRINGS HIGH SCHOOL</t>
  </si>
  <si>
    <t>GREENWOOD ELEMENTARY SCHOOL</t>
  </si>
  <si>
    <t>8989 Winchester Grade Road</t>
  </si>
  <si>
    <t>PLEASANT VIEW ELEMENTARY SCHOOL</t>
  </si>
  <si>
    <t>WARM SPRINGS INTERMEDIATE</t>
  </si>
  <si>
    <t>WARM SPRINGS MIDDLE SCHOOL</t>
  </si>
  <si>
    <t>WIDMYER ELEMENTARY</t>
  </si>
  <si>
    <t>BETHLEHEM ELEMENTARY SCHOOL</t>
  </si>
  <si>
    <t>22 Chapel Rd</t>
  </si>
  <si>
    <t>BRIDGE STREET MIDDLE SCHOOL</t>
  </si>
  <si>
    <t>19 Junior Ave</t>
  </si>
  <si>
    <t>ELM GROVE ELEMENTARY SCHOOL</t>
  </si>
  <si>
    <t>Rr 2 Box 444</t>
  </si>
  <si>
    <t>MADISON ELEMENTARY</t>
  </si>
  <si>
    <t>91 Zane St</t>
  </si>
  <si>
    <t>MIDDLE CREEK ELEMENTARY SCHOOL</t>
  </si>
  <si>
    <t>Rr 1 Box 386</t>
  </si>
  <si>
    <t>Triadelphia</t>
  </si>
  <si>
    <t>RITCHIE ELEMENTARY SCHOOL</t>
  </si>
  <si>
    <t>3700 Wood St</t>
  </si>
  <si>
    <t>STEENROD ELEMENTARY SCHOOL</t>
  </si>
  <si>
    <t>100 Clarks Ln</t>
  </si>
  <si>
    <t>TRIADELPHIA MIDDLE SCHOOL</t>
  </si>
  <si>
    <t>1636 National Rd</t>
  </si>
  <si>
    <t>WARWOOD SCHOOL</t>
  </si>
  <si>
    <t>150 Viking Dr</t>
  </si>
  <si>
    <t>WEST LIBERTY ELEMENTARY SCHOOL</t>
  </si>
  <si>
    <t>Rr 5 Box 110</t>
  </si>
  <si>
    <t>WHEELING MIDDLE SCHOOL</t>
  </si>
  <si>
    <t>3500 Chapline St</t>
  </si>
  <si>
    <t>WHEELING PARK HIGH SCHOOL</t>
  </si>
  <si>
    <t>1976 Park View Rd</t>
  </si>
  <si>
    <t>WOODSDALE ELEMENTARY SCHOOL</t>
  </si>
  <si>
    <t>1 Bethany Pike</t>
  </si>
  <si>
    <t>409 Evick Drive Po Box 848</t>
  </si>
  <si>
    <t>BRANDYWINE ELEMENTARY SCHOOL</t>
  </si>
  <si>
    <t>Hc 74, Box 33-A P. O. Box 247</t>
  </si>
  <si>
    <t>Brandywine</t>
  </si>
  <si>
    <t>NORTH FORK ELEMENTARY SCHOOL</t>
  </si>
  <si>
    <t>PENDLETON COUNTY HIGH SCHOOL</t>
  </si>
  <si>
    <t>Po Box 40 147 Maple Avenue</t>
  </si>
  <si>
    <t>MID-OHIO VALLEY TECHNICAL INSTITUTE</t>
  </si>
  <si>
    <t>2134 N Pleasants Highway</t>
  </si>
  <si>
    <t>St. Marys</t>
  </si>
  <si>
    <t>*MARLINTON ELEMENTARY SCHOOL</t>
  </si>
  <si>
    <t>926a Fifth Avenue</t>
  </si>
  <si>
    <t>GREEN BANK ELEMENTARY/MIDDLE SCHOOL</t>
  </si>
  <si>
    <t>Route 1, Box 5</t>
  </si>
  <si>
    <t>HILLSBORO ELEMENTARY/MIDDLE SCHOOL</t>
  </si>
  <si>
    <t>Hc 64, Box 399</t>
  </si>
  <si>
    <t>MARLINTON MIDDLE SCHOOL</t>
  </si>
  <si>
    <t>Route 2, Box 52s</t>
  </si>
  <si>
    <t>POCAHONTAS COUNTY HIGH SCHOOL</t>
  </si>
  <si>
    <t>Route 1, Box 133a</t>
  </si>
  <si>
    <t>Dunmore</t>
  </si>
  <si>
    <t>AURORA ELEMENTARY</t>
  </si>
  <si>
    <t>Rr 1 Box 209</t>
  </si>
  <si>
    <t>Aurora</t>
  </si>
  <si>
    <t>BRUCETON SCHOOL</t>
  </si>
  <si>
    <t>P.O. Box 141</t>
  </si>
  <si>
    <t>Bruceton Mills</t>
  </si>
  <si>
    <t>CENTRAL PRESTON MIDDLE SCHOOL</t>
  </si>
  <si>
    <t>350 Preston Drive</t>
  </si>
  <si>
    <t>FELLOWSVILLE ELEMENTARY SCHOOL</t>
  </si>
  <si>
    <t>Rr 1 Box 265</t>
  </si>
  <si>
    <t>Tunnelton</t>
  </si>
  <si>
    <t>KINGWOOD ELEMENTARY SCHOOL</t>
  </si>
  <si>
    <t>207 S Price Street</t>
  </si>
  <si>
    <t>PRESTON HIGH SCHOOL</t>
  </si>
  <si>
    <t>400 Preston Drive</t>
  </si>
  <si>
    <t>ROWLESBURG SCHOOL</t>
  </si>
  <si>
    <t>Rr 1 Box 255</t>
  </si>
  <si>
    <t>Rowlesburg</t>
  </si>
  <si>
    <t>TERRA ALTA-EAST PRESTON SCHOOL</t>
  </si>
  <si>
    <t>1103 East State Avenue</t>
  </si>
  <si>
    <t>TUNNELTON-DENVER ELEMENTARY</t>
  </si>
  <si>
    <t>Rr 2 Box 118b</t>
  </si>
  <si>
    <t>VALLEY ELEMENTARY</t>
  </si>
  <si>
    <t>Po Box 700</t>
  </si>
  <si>
    <t>Arthurdale</t>
  </si>
  <si>
    <t>WEST PRESTON MIDDLE SCHOOL</t>
  </si>
  <si>
    <t>167 South Main Street</t>
  </si>
  <si>
    <t>Masontown</t>
  </si>
  <si>
    <t>ACADEMY OF CAREERS AND TECHNOLOGY</t>
  </si>
  <si>
    <t>BECKLEY ELEMENTARY SCHOOL</t>
  </si>
  <si>
    <t>BECKLEY-STRATTON JUNIOR HIGH SCHOOL</t>
  </si>
  <si>
    <t>BRADLEY ELEMENTARY SCHOOL</t>
  </si>
  <si>
    <t>CLEAR FORK DISTRICT ELEMENTARY SCHOOL</t>
  </si>
  <si>
    <t>COAL CITY ELEMENTARY SCHOOL</t>
  </si>
  <si>
    <t>CRAB ORCHARD ELEMENTARY SCHOOL</t>
  </si>
  <si>
    <t>CRANBERRY-PROSPERITY ELEMENTARY SCHOOL</t>
  </si>
  <si>
    <t>CRESCENT ELEMENTARY SCHOOL</t>
  </si>
  <si>
    <t>DANIELS ELEMENTARY SCHOOL</t>
  </si>
  <si>
    <t>FAIRDALE ELEMENTARY SCHOOL</t>
  </si>
  <si>
    <t>GHENT ELEMENTARY SCHOOL</t>
  </si>
  <si>
    <t>HOLLYWOOD ELEMENTARY SCHOOL</t>
  </si>
  <si>
    <t>INDEPENDENCE HIGH SCHOOL</t>
  </si>
  <si>
    <t>INDEPENDENCE JR HIGH SCHOOL</t>
  </si>
  <si>
    <t>LESTER ELEMENTARY</t>
  </si>
  <si>
    <t>LIBERTY HIGH</t>
  </si>
  <si>
    <t>MABSCOTT ELEMENTARY</t>
  </si>
  <si>
    <t>MARSH FORK ELEMENTARY SCHOOL</t>
  </si>
  <si>
    <t>MAXWELL HILL ELEMENTARY SCHOOL</t>
  </si>
  <si>
    <t>SHADY SPRING ELEMENTARY SCHOOL</t>
  </si>
  <si>
    <t>SHADY SPRING HIGH SCHOOL</t>
  </si>
  <si>
    <t>SHADY SPRING JUNIOR HIGH SCHOOL</t>
  </si>
  <si>
    <t>SOPHIA-SOAK CREEK ELEMENTARY SCHOOL</t>
  </si>
  <si>
    <t>STANAFORD ELEMENTARY</t>
  </si>
  <si>
    <t>STRATTON ELEMENTARY SCHOOL</t>
  </si>
  <si>
    <t>TRAP HILL MIDDLE SCHOOL</t>
  </si>
  <si>
    <t>WOODROW WILSON HIGH SCHOOL</t>
  </si>
  <si>
    <t>BEVERLY ELEMENTARY SCHOOL</t>
  </si>
  <si>
    <t>COALTON ELEMENTARY SCHOOL</t>
  </si>
  <si>
    <t>P.O. Box 129</t>
  </si>
  <si>
    <t>Coalton</t>
  </si>
  <si>
    <t>ELKINS HIGH SCHOOL</t>
  </si>
  <si>
    <t xml:space="preserve">ELKINS MIDDLE SCHOOL </t>
  </si>
  <si>
    <t>GEORGE WARD ELEMENTARY SCHOOL</t>
  </si>
  <si>
    <t>HARMAN SCHOOL</t>
  </si>
  <si>
    <t>Po Box 130</t>
  </si>
  <si>
    <t>HOMESTEAD ELEMENTARY SCHOOL</t>
  </si>
  <si>
    <t>JENNINGS RANDOLPH ELEMENTARY SCHOOL</t>
  </si>
  <si>
    <t>MIDLAND ELEMENTARY SCHOOL</t>
  </si>
  <si>
    <t>NORTH ELEMENTARY SCHOOL</t>
  </si>
  <si>
    <t>PICKENS ELEMENTARY/HIGH SCHOOL</t>
  </si>
  <si>
    <t>One Panther Place</t>
  </si>
  <si>
    <t>Pickens</t>
  </si>
  <si>
    <t>RANDOLPH CO VOC-TECH CENTER</t>
  </si>
  <si>
    <t>RANDOLPH COUNTY ALTERNATIVE CENTER</t>
  </si>
  <si>
    <t>THIRD WARD ELEMENTARY SCHOOL</t>
  </si>
  <si>
    <t xml:space="preserve">TYGARTS VALLEY JR-SR HIGH SCHOOL </t>
  </si>
  <si>
    <t>VALLEY HEAD ELEMENTARY SCHOOL</t>
  </si>
  <si>
    <t>CREED COLLINS ELEMENTARY SCHOOL</t>
  </si>
  <si>
    <t>512 Collins Avenue</t>
  </si>
  <si>
    <t>ELLENBORO ELEMENTARY SCHOOL</t>
  </si>
  <si>
    <t>P O Box 219</t>
  </si>
  <si>
    <t>Ellenboro</t>
  </si>
  <si>
    <t>HARRISVILLE ELEMENTARY SCHOOL</t>
  </si>
  <si>
    <t>1201 E Main Street</t>
  </si>
  <si>
    <t>RITCHIE COUNTY HIGH SCHOOL</t>
  </si>
  <si>
    <t>107 Ritchie County School Rd</t>
  </si>
  <si>
    <t>RITCHIE COUNTY MIDDLE SCHOOL</t>
  </si>
  <si>
    <t>105 Ritchie County School Rd</t>
  </si>
  <si>
    <t>SMITHVILLE ELEMENTARY SCHOOL</t>
  </si>
  <si>
    <t>P O Box 30</t>
  </si>
  <si>
    <t>Smithville</t>
  </si>
  <si>
    <t>GEARY ELEMENTARY SCHOOL</t>
  </si>
  <si>
    <t>P O Box 89</t>
  </si>
  <si>
    <t>REEDY ELEMENTARY SCHOOL</t>
  </si>
  <si>
    <t>Roosevelt St</t>
  </si>
  <si>
    <t>Reedy</t>
  </si>
  <si>
    <t>ROANE COUNTY HIGH SCHOOL</t>
  </si>
  <si>
    <t>One Raider Way</t>
  </si>
  <si>
    <t>SPENCER MIDDLE SCHOOL</t>
  </si>
  <si>
    <t>102 Chapman Avenue</t>
  </si>
  <si>
    <t>WALTON ELEMENTARY/MIDDLE SCHOOL</t>
  </si>
  <si>
    <t>90 School Drive</t>
  </si>
  <si>
    <t>HINTON AREA ELEMENTARY SCHOOL</t>
  </si>
  <si>
    <t>JUMPING BRANCH ELEMENTARY SCHOOL</t>
  </si>
  <si>
    <t>SUMMERS COUNTY HIGH SCHOOL</t>
  </si>
  <si>
    <t>SUMMERS MIDDLE SCHOOL</t>
  </si>
  <si>
    <t>TALCOTT ELEMENTARY SCHOOL</t>
  </si>
  <si>
    <t>ANNA JARVIS ELEMENTARY SCHOOL</t>
  </si>
  <si>
    <t>FLEMINGTON ELEMENTARY SCHOOL</t>
  </si>
  <si>
    <t>Route 1 Box 30</t>
  </si>
  <si>
    <t>TAYLOR COUNTY MIDDLE SCHOOL</t>
  </si>
  <si>
    <t>WEST TAYLOR ELEMENTARY SCHOOL</t>
  </si>
  <si>
    <t>DAVIS-THOMAS ELEMENTARY/MIDDLE SCHOOL</t>
  </si>
  <si>
    <t>100 Quail Ridge Rd Po Box 250</t>
  </si>
  <si>
    <t>TUCKER COUNTY HIGH SCHOOL</t>
  </si>
  <si>
    <t>Rr 1 Box 153</t>
  </si>
  <si>
    <t>Hambleton</t>
  </si>
  <si>
    <t>TUCKER COUNTY SD BOARD OFFICE (PK)</t>
  </si>
  <si>
    <t>501 Chestnut Street</t>
  </si>
  <si>
    <t>TUCKER VALLEY ELEMENTARY MIDDLE SCHOOL</t>
  </si>
  <si>
    <t>100 Crest Avenue</t>
  </si>
  <si>
    <t>*TYLER CONSOLIDATED MIDDLE/HIGH SCHOOL &amp; BOE  (Shared with board office--cannot determine actual counts)</t>
  </si>
  <si>
    <t>1993 Silver Knight Drive</t>
  </si>
  <si>
    <t>BOREMAN ELEMENTARY SCHOOL</t>
  </si>
  <si>
    <t>P O Box 299</t>
  </si>
  <si>
    <t>SISTERSVILLE ELEMENTARY SCHOOL</t>
  </si>
  <si>
    <t>651 Terrace Circle</t>
  </si>
  <si>
    <t>BUCKHANNON UPSHUR HIGH SCHOOL</t>
  </si>
  <si>
    <t>50 B.U. Drive</t>
  </si>
  <si>
    <t>BUCKHANNON UPSHUR INTERMEDIATE SCHOOL</t>
  </si>
  <si>
    <t>16 College Avenue</t>
  </si>
  <si>
    <t>BUCKHANNON UPSHUR MIDDLE SCHOOL</t>
  </si>
  <si>
    <t>Rt. 6, Box 303</t>
  </si>
  <si>
    <t>FRED W EBERLE TECHNICAL CENTER</t>
  </si>
  <si>
    <t>Rt.5, Box 2</t>
  </si>
  <si>
    <t>FRENCH CREEK ELEMENTARY SCHOOL</t>
  </si>
  <si>
    <t>Rt.2, Box 305</t>
  </si>
  <si>
    <t>HODGESVILLE ELEMENTARY SCHOOL</t>
  </si>
  <si>
    <t>Rt.5, Box 383</t>
  </si>
  <si>
    <t>ROCK CAVE ELEMENTARY SCHOOL</t>
  </si>
  <si>
    <t>Rt 2 Box 2f Po Box 130</t>
  </si>
  <si>
    <t>TENNERTON ELEMENTARY SCHOOL</t>
  </si>
  <si>
    <t>Route 6, Box 513</t>
  </si>
  <si>
    <t>UNION ELEMENTARY SCHOOL</t>
  </si>
  <si>
    <t>20 Heavener Grove Road</t>
  </si>
  <si>
    <t>WASHINGTON DISTRICT ELEMENTARY SCHOOL</t>
  </si>
  <si>
    <t>Hc36, Box 234</t>
  </si>
  <si>
    <t>BUFFALO MIDDLE SCHOOL</t>
  </si>
  <si>
    <t>CEREDO ELEMENTARY SCHOOL</t>
  </si>
  <si>
    <t>CEREDO KENOVA MIDDLE SCHOOL</t>
  </si>
  <si>
    <t>CRUM ELEMENTARY SCHOOL</t>
  </si>
  <si>
    <t>CRUM MIDDLE SCHOOL</t>
  </si>
  <si>
    <t>DUNLOW ELEMENTARY SCHOOL</t>
  </si>
  <si>
    <t>Route 1 Box 308</t>
  </si>
  <si>
    <t>Dunlow</t>
  </si>
  <si>
    <t>EAST LYNN ELEMENTARY SCHOOL</t>
  </si>
  <si>
    <t>FORT GAY ELEMENTARY SCHOOL</t>
  </si>
  <si>
    <t>FORT GAY MIDDLE SCHOOL</t>
  </si>
  <si>
    <t>GENOA ELEMENTARY SCHOOL</t>
  </si>
  <si>
    <t>KENOVA ELEMENTARY SCHOOL</t>
  </si>
  <si>
    <t>1400 Poplar Street</t>
  </si>
  <si>
    <t>LAVALETTE ELEMENTARY SCHOOL</t>
  </si>
  <si>
    <t>PRICHARD ELEMENTARY SCHOOL</t>
  </si>
  <si>
    <t>SPRING VALLEY HIGH SCHOOL</t>
  </si>
  <si>
    <t>TOLSIA HIGH SCHOOL</t>
  </si>
  <si>
    <t>VINSON MIDDLE SCHOOL</t>
  </si>
  <si>
    <t>WAYNE ELEMENTARY</t>
  </si>
  <si>
    <t>WAYNE HIGH SCHOOL</t>
  </si>
  <si>
    <t>WAYNE MIDDLE SCHOOL</t>
  </si>
  <si>
    <t>WAYNE PRE-K</t>
  </si>
  <si>
    <t>900 Norfolk Avenue</t>
  </si>
  <si>
    <t>DIANA ELEMENTARY SCHOOL</t>
  </si>
  <si>
    <t>HACKER VALLEY ELEMENTARY SCHOOL</t>
  </si>
  <si>
    <t>WEBSTER COUNTY HIGH SCHOOL</t>
  </si>
  <si>
    <t>WEBSTER SPRINGS ELEMENTARY SCHOOL</t>
  </si>
  <si>
    <t>HUNDRED HIGH SCHOOL</t>
  </si>
  <si>
    <t>P O  Box 830</t>
  </si>
  <si>
    <t>LONG DRAIN SCHOOL</t>
  </si>
  <si>
    <t>Rt 1 Box 108-A</t>
  </si>
  <si>
    <t>Metz</t>
  </si>
  <si>
    <t>MAGNOLIA HIGH SCHOOL</t>
  </si>
  <si>
    <t>601 Maple Avenue</t>
  </si>
  <si>
    <t>NEW MARTINSVILLE SCHOOL</t>
  </si>
  <si>
    <t>20 E Benjamin Drive</t>
  </si>
  <si>
    <t>PADEN CITY ELEMENTARY SCHOOL</t>
  </si>
  <si>
    <t>510 N Second Avenue</t>
  </si>
  <si>
    <t>PADEN CITY HIGH SCHOOL</t>
  </si>
  <si>
    <t>201 N Fourth Avenue</t>
  </si>
  <si>
    <t>SHORT LINE SCHOOL</t>
  </si>
  <si>
    <t>Hc 60 Box 170</t>
  </si>
  <si>
    <t>Reader</t>
  </si>
  <si>
    <t>VALLEY HIGH SCHOOL</t>
  </si>
  <si>
    <t>One Lumberjack Lane</t>
  </si>
  <si>
    <t>WETZEL CO. CTR. FOR FAMILIES &amp; CHILDREN</t>
  </si>
  <si>
    <t>Rr2 Box 107</t>
  </si>
  <si>
    <t>ADULT EDUCATION CENTER</t>
  </si>
  <si>
    <t>BAILEYSVILLE ELEMENTARY SCHOOL</t>
  </si>
  <si>
    <t>BERLIN MCKINNEY ELEMENTARY</t>
  </si>
  <si>
    <t>GLEN FORK GRADE SCHOOL</t>
  </si>
  <si>
    <t>HERNDON CONSOLIDATED SCHOOL</t>
  </si>
  <si>
    <t>HUFF CONSOLIDATED ELEMENTARY SCHOOL</t>
  </si>
  <si>
    <t>MULLENS ELEMENTARY SCHOOL</t>
  </si>
  <si>
    <t>MULLENS MIDDLE SCHOOL</t>
  </si>
  <si>
    <t>OCEANA MIDDLE SCHOOL</t>
  </si>
  <si>
    <t>PINEVILLE MIDDLE SCHOOL</t>
  </si>
  <si>
    <t>ROAD BRANCH GRADE SCHOOL</t>
  </si>
  <si>
    <t>WESTSIDE HIGH SCHOOL</t>
  </si>
  <si>
    <t>WYOMING COUNTY EAST HIGH SCHOOL</t>
  </si>
  <si>
    <t>WYOMING VOC-TECH CENTER</t>
  </si>
  <si>
    <t>Hc 70, Route 92 Box N-1</t>
  </si>
  <si>
    <t>P.O. Box 490</t>
  </si>
  <si>
    <t>715 Brown Road</t>
  </si>
  <si>
    <t>4712 Robert C. Byrd Drive</t>
  </si>
  <si>
    <t>Two Rainbow Lane Po Box 182</t>
  </si>
  <si>
    <t>#1 Jerry Lane</t>
  </si>
  <si>
    <t>141 FORESTRY CAMP ROAD</t>
  </si>
  <si>
    <t>Davis</t>
  </si>
  <si>
    <t>Rr 2, Box 188a</t>
  </si>
  <si>
    <t>1 Lory Place</t>
  </si>
  <si>
    <t>Julian</t>
  </si>
  <si>
    <t>100 Bell Street</t>
  </si>
  <si>
    <t>106 Martin Drive</t>
  </si>
  <si>
    <t>907 Mission Drive</t>
  </si>
  <si>
    <t>P.O. Box 790 1000 Chapline Street</t>
  </si>
  <si>
    <t>One Blue Street</t>
  </si>
  <si>
    <t>2172 Volcano Road</t>
  </si>
  <si>
    <t>Walker</t>
  </si>
  <si>
    <t>843 Shelter Road</t>
  </si>
  <si>
    <t>60 Manfred Holland Way</t>
  </si>
  <si>
    <t>109 Maple Street</t>
  </si>
  <si>
    <t>15 Industrial Blvd</t>
  </si>
  <si>
    <t>Industrial</t>
  </si>
  <si>
    <t>WV SCHOOLS FOR DEAF &amp; BLIND</t>
  </si>
  <si>
    <t>301 East Main Street</t>
  </si>
  <si>
    <t>DJS</t>
  </si>
  <si>
    <t>Vicky V Douglas Juv Cnt</t>
  </si>
  <si>
    <t>900 Emmett Rousch Drive</t>
  </si>
  <si>
    <t>Robert L Shell Juv Cnt</t>
  </si>
  <si>
    <t>Two O'Hanlon Place</t>
  </si>
  <si>
    <t>Brooke/Hancock Youth Reporting Center</t>
  </si>
  <si>
    <t>3551 1/2 Main Street</t>
  </si>
  <si>
    <t>1014 S. Raleigh Street</t>
  </si>
  <si>
    <t>5902 Guyan River Road</t>
  </si>
  <si>
    <t>Marion County Youth Reporting</t>
  </si>
  <si>
    <t>Cabell County Youth Reporting</t>
  </si>
  <si>
    <t>STARS Youth Reporting Center</t>
  </si>
  <si>
    <t>1385 Locust Avenue</t>
  </si>
  <si>
    <t>Kanawha County Youth Reporting</t>
  </si>
  <si>
    <t>515 Central Avenue</t>
  </si>
  <si>
    <t>Wood County Youth Reporting</t>
  </si>
  <si>
    <t>1400 12th Street</t>
  </si>
  <si>
    <t>Putnam County Youth Reporting</t>
  </si>
  <si>
    <t>3266 Winfield road</t>
  </si>
  <si>
    <t>Wayne County Youth Reporting</t>
  </si>
  <si>
    <t>11125 Route 52</t>
  </si>
  <si>
    <t>TBA</t>
  </si>
  <si>
    <t>Mercer County Youth Reporting</t>
  </si>
  <si>
    <t>901 1/2 Shelter Road</t>
  </si>
  <si>
    <t>Regional Jails Central Office (WVRJA)</t>
  </si>
  <si>
    <t>1325 Virginia Street, East</t>
  </si>
  <si>
    <t xml:space="preserve"> Northern Region Office</t>
  </si>
  <si>
    <t>CHOUSE</t>
  </si>
  <si>
    <t>Barbour County Courthouse</t>
  </si>
  <si>
    <t>Berkeley County Courthouse</t>
  </si>
  <si>
    <t>Boone County Courthouse</t>
  </si>
  <si>
    <t>Braxton County Courthouse</t>
  </si>
  <si>
    <t>Brooke County Courthouse</t>
  </si>
  <si>
    <t>Cabell County Courthouse</t>
  </si>
  <si>
    <t>Calhoun County Courthouse</t>
  </si>
  <si>
    <t>Clay County Courthouse</t>
  </si>
  <si>
    <t>Doddridge County Courthouse</t>
  </si>
  <si>
    <t>Fayette County Courthouse</t>
  </si>
  <si>
    <t>Gilmer County Courthouse</t>
  </si>
  <si>
    <t>Grant County Courthouse</t>
  </si>
  <si>
    <t>Greenbrier County Courthouse</t>
  </si>
  <si>
    <t>Hampshire County Courthouse</t>
  </si>
  <si>
    <t>Hancock County Courthouse</t>
  </si>
  <si>
    <t>Hardy County Courthouse</t>
  </si>
  <si>
    <t>Harrison County Courthouse</t>
  </si>
  <si>
    <t>Jackson County Courthouse</t>
  </si>
  <si>
    <t>Jefferson County Courthouse</t>
  </si>
  <si>
    <t>Kanawha County Courthouse</t>
  </si>
  <si>
    <t>Lewis County Courthouse</t>
  </si>
  <si>
    <t>Lincoln County Courthouse</t>
  </si>
  <si>
    <t>Logan County Courthouse</t>
  </si>
  <si>
    <t>Marion County Courthouse</t>
  </si>
  <si>
    <t>Marshall County Courthouse</t>
  </si>
  <si>
    <t>Mason County Courthouse</t>
  </si>
  <si>
    <t>Mercer County Courthouse</t>
  </si>
  <si>
    <t>Mineral County Courthouse</t>
  </si>
  <si>
    <t>Mingo County Courthouse</t>
  </si>
  <si>
    <t>Monongalia County Courthouse</t>
  </si>
  <si>
    <t>Monroe County Courthouse</t>
  </si>
  <si>
    <t>Morgan County Courthouse</t>
  </si>
  <si>
    <t>Nicholas County Courthouse</t>
  </si>
  <si>
    <t>Ohio County Courthouse</t>
  </si>
  <si>
    <t>Pendleton County Courthouse</t>
  </si>
  <si>
    <t>Pleasants County Courthouse</t>
  </si>
  <si>
    <t>Pocahontas County Courthouse</t>
  </si>
  <si>
    <t>Preston County Courthouse</t>
  </si>
  <si>
    <t>Putnam County Courthouse</t>
  </si>
  <si>
    <t>Raleigh County Courthouse</t>
  </si>
  <si>
    <t>Randolph County Courthouse</t>
  </si>
  <si>
    <t>Ritchie County Courthouse</t>
  </si>
  <si>
    <t>Roane County Courthouse</t>
  </si>
  <si>
    <t>Summers County Courthouse</t>
  </si>
  <si>
    <t>Taylor County Courthouse</t>
  </si>
  <si>
    <t>Tyler County Courthouse</t>
  </si>
  <si>
    <t>Upshur County Courthouse</t>
  </si>
  <si>
    <t>Wayne County Courthouse</t>
  </si>
  <si>
    <t>Wetzel County Courthouse</t>
  </si>
  <si>
    <t>Wirt County Courthouse</t>
  </si>
  <si>
    <t>Wood County Courthouse</t>
  </si>
  <si>
    <t>Wyoming County Courthouse</t>
  </si>
  <si>
    <t>632 Main Street</t>
  </si>
  <si>
    <t>750 5th Avenue</t>
  </si>
  <si>
    <t>P.O. Box 266</t>
  </si>
  <si>
    <t>246 Main Street</t>
  </si>
  <si>
    <t>118 E. Court Street</t>
  </si>
  <si>
    <t>10 Howard Street</t>
  </si>
  <si>
    <t>5 Highland Avenue</t>
  </si>
  <si>
    <t>200 North Court Street</t>
  </si>
  <si>
    <t>66 N. High Street</t>
  </si>
  <si>
    <t>102 N. Court Street</t>
  </si>
  <si>
    <t>301 W. Main Street</t>
  </si>
  <si>
    <t>P.O. Box 800</t>
  </si>
  <si>
    <t>100 E. Washington Street</t>
  </si>
  <si>
    <t>P.O. Box 497</t>
  </si>
  <si>
    <t>300 Stratton Street</t>
  </si>
  <si>
    <t>200 Jackson Street</t>
  </si>
  <si>
    <t>600 7th Street</t>
  </si>
  <si>
    <t>200 Sixth Street</t>
  </si>
  <si>
    <t>90 Wyoming Street</t>
  </si>
  <si>
    <t>1501 West Main Street</t>
  </si>
  <si>
    <t>150 Armstrong Street</t>
  </si>
  <si>
    <t>P.O. Box 1197</t>
  </si>
  <si>
    <t>243 High Street</t>
  </si>
  <si>
    <t>216 Main Street</t>
  </si>
  <si>
    <t>83 Fairfax Street</t>
  </si>
  <si>
    <t>700 Main Street</t>
  </si>
  <si>
    <t>100 South Main Street</t>
  </si>
  <si>
    <t>301 Court Lane</t>
  </si>
  <si>
    <t>900-C  10th Avenue</t>
  </si>
  <si>
    <t>101 W. Main Street</t>
  </si>
  <si>
    <t xml:space="preserve">3389 Winfield Road   </t>
  </si>
  <si>
    <t>215 Main Street</t>
  </si>
  <si>
    <t>4 Randolph Avenue</t>
  </si>
  <si>
    <t>115 E. Main Street</t>
  </si>
  <si>
    <t>120 Ballengee Street</t>
  </si>
  <si>
    <t>214 W. Main Street</t>
  </si>
  <si>
    <t>215 First Street</t>
  </si>
  <si>
    <t>P.O. Box 66</t>
  </si>
  <si>
    <t>38 W. Main Street</t>
  </si>
  <si>
    <t>P.O. Box 248</t>
  </si>
  <si>
    <t>2 Court Square</t>
  </si>
  <si>
    <t>P.O. Box 156</t>
  </si>
  <si>
    <t>P.O. Box 53</t>
  </si>
  <si>
    <t># 1  Court Square</t>
  </si>
  <si>
    <t>P.O. Box 309</t>
  </si>
  <si>
    <t>100 W. King Street</t>
  </si>
  <si>
    <t>Po Box 1,  Rt 250 South</t>
  </si>
  <si>
    <t>Martinsburg Parole Office</t>
  </si>
  <si>
    <t>TMED</t>
  </si>
  <si>
    <t>101 Florence St</t>
  </si>
  <si>
    <t>Boone County Health Department</t>
  </si>
  <si>
    <t>213 Kenmore Drive</t>
  </si>
  <si>
    <t>Boone Memorial Hospital</t>
  </si>
  <si>
    <t>701 Madison Ave</t>
  </si>
  <si>
    <t>Cabin Creek Health Center</t>
  </si>
  <si>
    <t>5722 Cabin Creek Road</t>
  </si>
  <si>
    <t>Dawes</t>
  </si>
  <si>
    <t>114 Bern Drive</t>
  </si>
  <si>
    <t>Camden on Gauley Medical Center</t>
  </si>
  <si>
    <t>10003 Webster Road</t>
  </si>
  <si>
    <t>Camden on Gauley</t>
  </si>
  <si>
    <t>Central WV Community Clinic</t>
  </si>
  <si>
    <t>70 Friends-R-Fun Drive</t>
  </si>
  <si>
    <t>Clyde Mitchell, M.D., office</t>
  </si>
  <si>
    <t>81 South Kanawha Street</t>
  </si>
  <si>
    <t>Gilbert Medical Center</t>
  </si>
  <si>
    <t>Third Avenue</t>
  </si>
  <si>
    <t>Davis Memorial Hospital</t>
  </si>
  <si>
    <t>FamilyCare Patrick Street</t>
  </si>
  <si>
    <t>116 Hills Plaza</t>
  </si>
  <si>
    <t>FamilyCare HealthCenter @ Schoenbaum Family Enrichment Center</t>
  </si>
  <si>
    <t>1701 Fifth Avenue, Box 5</t>
  </si>
  <si>
    <t>4408 MacCorkle Ave, SE</t>
  </si>
  <si>
    <t>830 Pennsylvania Avenue, Suite 402</t>
  </si>
  <si>
    <t>WomenCare Birth Center</t>
  </si>
  <si>
    <t>3911 Teays Valley Road</t>
  </si>
  <si>
    <t>FamilyCare Madison</t>
  </si>
  <si>
    <t>FamilyCare Teays Valley</t>
  </si>
  <si>
    <t>301 Great Teays Blvd</t>
  </si>
  <si>
    <t>Grant Memorial Hospital</t>
  </si>
  <si>
    <t>Route 55/28 Hospital Drive</t>
  </si>
  <si>
    <t>Green Valley Family Med (Bluefield off site)</t>
  </si>
  <si>
    <t>Greenbrier Valley Medical Center</t>
  </si>
  <si>
    <t>202 Maplewood Avenue</t>
  </si>
  <si>
    <t>Highland Partial Program</t>
  </si>
  <si>
    <t>5540 MacCorkle Ave</t>
  </si>
  <si>
    <t>26 Trinity Lane</t>
  </si>
  <si>
    <t>35767 Pond Fork Road</t>
  </si>
  <si>
    <t>37456 Coal River Road</t>
  </si>
  <si>
    <t>Jackson General Hospital</t>
  </si>
  <si>
    <t>Montgomery General Hospital</t>
  </si>
  <si>
    <t>NRHA RCCOA Wellness Center</t>
  </si>
  <si>
    <t>NRHA Fayetteville Location</t>
  </si>
  <si>
    <t>NRHA Lisa Elliott Center</t>
  </si>
  <si>
    <t>Lookout</t>
  </si>
  <si>
    <t>NRHA MHHS Wellness Center</t>
  </si>
  <si>
    <t>Mount Hope</t>
  </si>
  <si>
    <t>NRHA MHE Wellness Center</t>
  </si>
  <si>
    <t>NRHA OHHS Wellness Center</t>
  </si>
  <si>
    <t>NRHA CMS Wellness Center</t>
  </si>
  <si>
    <t>NRHA OES Wellness Center</t>
  </si>
  <si>
    <t>NRHA Richwood Wellness Center</t>
  </si>
  <si>
    <t>NRHA Scarbro Location</t>
  </si>
  <si>
    <t>Scarbro</t>
  </si>
  <si>
    <t>NRHA Whipple Location</t>
  </si>
  <si>
    <t>NRHA Sophia Location</t>
  </si>
  <si>
    <t>NRHA Summersville Wellness Center</t>
  </si>
  <si>
    <t>Richwood Family Practice</t>
  </si>
  <si>
    <t>74 Ave B</t>
  </si>
  <si>
    <t>Roane County Family Health Care, Inc.</t>
  </si>
  <si>
    <t>146 Williams Drive</t>
  </si>
  <si>
    <t>Summersville Memorial Hospital - Telecom Room</t>
  </si>
  <si>
    <t>400 Fairview Heights Road</t>
  </si>
  <si>
    <t>315 Fairview Heights Road</t>
  </si>
  <si>
    <t>Valley Health Care, Mill Creek</t>
  </si>
  <si>
    <t>Rt. 250/219</t>
  </si>
  <si>
    <t>Webster Memorial Hospital</t>
  </si>
  <si>
    <t>125 Diana Drive</t>
  </si>
  <si>
    <t>Welch Community Hospital</t>
  </si>
  <si>
    <t>454 McDowell Street</t>
  </si>
  <si>
    <t>Williamson Memorial Hospital</t>
  </si>
  <si>
    <t>Women's Health Center of West Virginia</t>
  </si>
  <si>
    <t>510 Washington Street, West</t>
  </si>
  <si>
    <t>Community Health Network of WV - HQ</t>
  </si>
  <si>
    <t>500 Corporate Centre Drive, Suite 510</t>
  </si>
  <si>
    <t>Monroe County Health Center</t>
  </si>
  <si>
    <t>591 US Highway 219, PO Box 580</t>
  </si>
  <si>
    <t>Mountaineer Community Health Center, Inc.</t>
  </si>
  <si>
    <t>783 Winchester Street</t>
  </si>
  <si>
    <t>Pendleton County High School Clinic</t>
  </si>
  <si>
    <t>Route 33 East, Maple Street</t>
  </si>
  <si>
    <t>North Fork Primary Care Clinic</t>
  </si>
  <si>
    <t>Route 250, Main Street, PO Box 253</t>
  </si>
  <si>
    <t>WVU / UHA Clinic</t>
  </si>
  <si>
    <t>Community Hospital</t>
  </si>
  <si>
    <t>2000 Eoff Street</t>
  </si>
  <si>
    <t>2500 Foundation Way</t>
  </si>
  <si>
    <t>WVU East/Michael Medical/Moorefield Renal Clinic</t>
  </si>
  <si>
    <t>Valley Health - Kanawha WIC</t>
  </si>
  <si>
    <t>4188 W. Washington Street</t>
  </si>
  <si>
    <t>Valley Health - Tolsia High Health Center</t>
  </si>
  <si>
    <t>Valley Health - Huntington High</t>
  </si>
  <si>
    <t>1 Highlander Way</t>
  </si>
  <si>
    <t>Valley Health - Spring Valley at Spring Valley High School</t>
  </si>
  <si>
    <t>1 Timberwolf Drive</t>
  </si>
  <si>
    <t>Valley Health - Highlawn</t>
  </si>
  <si>
    <t>Valley Health - Pharmacy</t>
  </si>
  <si>
    <t>3375 US Route 60</t>
  </si>
  <si>
    <t>Valley Health - Westmoreland Apartments Senior Center</t>
  </si>
  <si>
    <t>3609 Hughes Street</t>
  </si>
  <si>
    <t>Valley Health - Harmony House</t>
  </si>
  <si>
    <t>627 Fourth Avenue</t>
  </si>
  <si>
    <t>Valley Health Care Vision Center</t>
  </si>
  <si>
    <t>US Routes 250/219</t>
  </si>
  <si>
    <t>Valley Health - Cabell-Midland at Cabell-Midland High School</t>
  </si>
  <si>
    <t>2300 US Route 60 East</t>
  </si>
  <si>
    <t>Ona</t>
  </si>
  <si>
    <t>Valley Health - Putnam WIC</t>
  </si>
  <si>
    <t>P.O. Box 534</t>
  </si>
  <si>
    <t>Teays Valley</t>
  </si>
  <si>
    <t>Valley Health - Wayne at Wayne High School</t>
  </si>
  <si>
    <t>594 Railroad Avenue</t>
  </si>
  <si>
    <t>1322 Locust Avenue</t>
  </si>
  <si>
    <t>Mon Kids</t>
  </si>
  <si>
    <t>Hospice</t>
  </si>
  <si>
    <t>ROC</t>
  </si>
  <si>
    <t>Sleep Lab</t>
  </si>
  <si>
    <t>Fairmont WVUHS</t>
  </si>
  <si>
    <t>Scott Ave</t>
  </si>
  <si>
    <t>2400 S Calhoun Hwy</t>
  </si>
  <si>
    <t>32 Rocky Side Road</t>
  </si>
  <si>
    <t>98 Canton Lane County Rte. 3/3</t>
  </si>
  <si>
    <t xml:space="preserve">Buckeye </t>
  </si>
  <si>
    <t xml:space="preserve">  </t>
  </si>
  <si>
    <t>Romney   Hampshire - Troop 2    State Police</t>
  </si>
  <si>
    <t>Moorefield    Hardy - Troop 2  State Police</t>
  </si>
  <si>
    <t>Bridgeport  Harrison - Troop 1  State Police</t>
  </si>
  <si>
    <t>Quincy     Kanawha - Troop 4    State Police</t>
  </si>
  <si>
    <t>Weston  Lewis - Troop 3  State Police</t>
  </si>
  <si>
    <t>Logan    Logan - Troop 5  State Police</t>
  </si>
  <si>
    <t>Fairmont   Marion - Troop 1  State Police</t>
  </si>
  <si>
    <t>Mason County Detachment  Mason - Troop 5   State Police</t>
  </si>
  <si>
    <t>Keyser  Mineral - Troop 2  State Police</t>
  </si>
  <si>
    <t>Union  Monroe - Troop 6  State Police</t>
  </si>
  <si>
    <t>Richwood  Nicholas - Troop 6  State Police</t>
  </si>
  <si>
    <t>Wheeling   Ohio - Troop 1  State Police</t>
  </si>
  <si>
    <t>Franklin Pendleton - Troop 3  State Police</t>
  </si>
  <si>
    <t>St. Marys  Pleasants - Troop 4  State Police</t>
  </si>
  <si>
    <t>Kingwood    Preston - Troop 1  State Police</t>
  </si>
  <si>
    <t>Winfield  Putnam - Troop 4  State Police</t>
  </si>
  <si>
    <t>Beckley   HQ   Raleigh - Troop 6    State Police</t>
  </si>
  <si>
    <t>1520 Winchester Avenue</t>
  </si>
  <si>
    <t>Huntington Parole Office</t>
  </si>
  <si>
    <t>1513 Harrison Avenue</t>
  </si>
  <si>
    <t>Beckley Parole Office</t>
  </si>
  <si>
    <t>3049 Robert C Byrd Drive, Ste 100</t>
  </si>
  <si>
    <t>Div of Corrections Central Office</t>
  </si>
  <si>
    <t>Charleston Correctional Center (new location)</t>
  </si>
  <si>
    <t>Charleston Parole Office</t>
  </si>
  <si>
    <t>1206 Virginia Street, E</t>
  </si>
  <si>
    <t>Box N-1, HC70</t>
  </si>
  <si>
    <t>Lewisburg Parole Office</t>
  </si>
  <si>
    <t xml:space="preserve">101 South Court Street </t>
  </si>
  <si>
    <t>Wheeling Parole Office</t>
  </si>
  <si>
    <t>Logan Parole Office</t>
  </si>
  <si>
    <t>McDowell County Courthouse</t>
  </si>
  <si>
    <t>Welch Parole Office</t>
  </si>
  <si>
    <t>110 Park Street, Ste 111</t>
  </si>
  <si>
    <t>Princeton Parole Office</t>
  </si>
  <si>
    <t>1454 Main Street</t>
  </si>
  <si>
    <t>Keyser Parole Office</t>
  </si>
  <si>
    <t>102 N. Main Street</t>
  </si>
  <si>
    <t>Morris Criminal Justice Training Center</t>
  </si>
  <si>
    <t>Ripley Parole Office</t>
  </si>
  <si>
    <t>117 Court Street</t>
  </si>
  <si>
    <t>Parkersburg Parole Office</t>
  </si>
  <si>
    <t>Parkersburg Work Release Center</t>
  </si>
  <si>
    <t>Clarksburg Parole Office</t>
  </si>
  <si>
    <t>215 West Main Street</t>
  </si>
  <si>
    <t>MVA(Mon Valley Assn) Health Centers Inc                                            Nancy Vandergrift        (Updated  list 8/25/10)</t>
  </si>
  <si>
    <t>Valley Health - Wayne WIC</t>
  </si>
  <si>
    <t>WVOT</t>
  </si>
  <si>
    <t>409 Wood Mountain Road</t>
  </si>
  <si>
    <t>Glen Jean</t>
  </si>
  <si>
    <t>WVSAO</t>
  </si>
  <si>
    <t>West Virginia State Auditor's Office</t>
  </si>
  <si>
    <t>200 West Main Street</t>
  </si>
  <si>
    <t>1703 Coonskin Drive</t>
  </si>
  <si>
    <t>Panther Creek Elementary</t>
  </si>
  <si>
    <t>Beaver Elementary</t>
  </si>
  <si>
    <t>16414 Webster Road</t>
  </si>
  <si>
    <t>10068 Canvas Nettie Road  P.O. Box 39</t>
  </si>
  <si>
    <t>Nettie</t>
  </si>
  <si>
    <t>Dixie Elementary</t>
  </si>
  <si>
    <t>P.O. Box 288</t>
  </si>
  <si>
    <t>Dixie</t>
  </si>
  <si>
    <t>Glade Creek Elementary</t>
  </si>
  <si>
    <t>7950 Webster Road</t>
  </si>
  <si>
    <t>Not for Public Information</t>
  </si>
  <si>
    <t>BB01A01</t>
  </si>
  <si>
    <t>BB01A02</t>
  </si>
  <si>
    <t>BB01A03</t>
  </si>
  <si>
    <t>BB01A04</t>
  </si>
  <si>
    <t>BB01A05</t>
  </si>
  <si>
    <t>BB01A06</t>
  </si>
  <si>
    <t>BB01A07</t>
  </si>
  <si>
    <t>BB01A08</t>
  </si>
  <si>
    <t>BB01A09</t>
  </si>
  <si>
    <t>BB01A10</t>
  </si>
  <si>
    <t>BB01A11</t>
  </si>
  <si>
    <t>BB02A01</t>
  </si>
  <si>
    <t>BB02A02</t>
  </si>
  <si>
    <t>BB02A03</t>
  </si>
  <si>
    <t>BB02A04</t>
  </si>
  <si>
    <t>BB02A05</t>
  </si>
  <si>
    <t>BB02A06</t>
  </si>
  <si>
    <t>BB02A07</t>
  </si>
  <si>
    <t>BB02A08</t>
  </si>
  <si>
    <t>BB02A09</t>
  </si>
  <si>
    <t>BB02A10</t>
  </si>
  <si>
    <t>BB02A11</t>
  </si>
  <si>
    <t>BB02A12</t>
  </si>
  <si>
    <t>BB02A13</t>
  </si>
  <si>
    <t>BB02A14</t>
  </si>
  <si>
    <t>BB02A15</t>
  </si>
  <si>
    <t>BB03A01</t>
  </si>
  <si>
    <t>BB03A02</t>
  </si>
  <si>
    <t>BB03A03</t>
  </si>
  <si>
    <t>BB03A04</t>
  </si>
  <si>
    <t>BB03A05</t>
  </si>
  <si>
    <t>BB03A06</t>
  </si>
  <si>
    <t>BB03A07</t>
  </si>
  <si>
    <t>BB03A08</t>
  </si>
  <si>
    <t>BB03A09</t>
  </si>
  <si>
    <t>BB03A10</t>
  </si>
  <si>
    <t>BB03A11</t>
  </si>
  <si>
    <t>BB03A12</t>
  </si>
  <si>
    <t>BB03A13</t>
  </si>
  <si>
    <t>BB03A14</t>
  </si>
  <si>
    <t>BB03A16</t>
  </si>
  <si>
    <t>BB03A17</t>
  </si>
  <si>
    <t>BB03A18</t>
  </si>
  <si>
    <t>BB03A19</t>
  </si>
  <si>
    <t>BB03A20</t>
  </si>
  <si>
    <t>BB03A21</t>
  </si>
  <si>
    <t>BB03A22</t>
  </si>
  <si>
    <t>BB03A23</t>
  </si>
  <si>
    <t>BB03A24</t>
  </si>
  <si>
    <t>BB03A25</t>
  </si>
  <si>
    <t>BB03A26</t>
  </si>
  <si>
    <t>BB03A27</t>
  </si>
  <si>
    <t>BB03A28</t>
  </si>
  <si>
    <t>BB03A29</t>
  </si>
  <si>
    <t>BB03A30</t>
  </si>
  <si>
    <t>BB03A31</t>
  </si>
  <si>
    <t>BB03A32</t>
  </si>
  <si>
    <t>BB03A33</t>
  </si>
  <si>
    <t>BB04A01</t>
  </si>
  <si>
    <t>BB04A02</t>
  </si>
  <si>
    <t>BB04A03</t>
  </si>
  <si>
    <t>BB04A04</t>
  </si>
  <si>
    <t>BB04A06</t>
  </si>
  <si>
    <t>BB04A07</t>
  </si>
  <si>
    <t>BB04A08</t>
  </si>
  <si>
    <t>BB05A01</t>
  </si>
  <si>
    <t>BB05A02</t>
  </si>
  <si>
    <t>BB05A03</t>
  </si>
  <si>
    <t>BB05A04</t>
  </si>
  <si>
    <t>BB05A05</t>
  </si>
  <si>
    <t>BB05A06</t>
  </si>
  <si>
    <t>BB05A07</t>
  </si>
  <si>
    <t>BB05A08</t>
  </si>
  <si>
    <t>BB05A09</t>
  </si>
  <si>
    <t>BB05A10</t>
  </si>
  <si>
    <t>BB05A11</t>
  </si>
  <si>
    <t>BB05A12</t>
  </si>
  <si>
    <t>BB05A13</t>
  </si>
  <si>
    <t>BB05A16</t>
  </si>
  <si>
    <t>BB05A17</t>
  </si>
  <si>
    <t>BB06A01</t>
  </si>
  <si>
    <t>BB06A02</t>
  </si>
  <si>
    <t>BB06A03</t>
  </si>
  <si>
    <t>BB06A04</t>
  </si>
  <si>
    <t>BB06A05</t>
  </si>
  <si>
    <t>BB06A06</t>
  </si>
  <si>
    <t>BB06A07</t>
  </si>
  <si>
    <t>BB06A08</t>
  </si>
  <si>
    <t>BB06A09</t>
  </si>
  <si>
    <t>BB06A10</t>
  </si>
  <si>
    <t>BB06A11</t>
  </si>
  <si>
    <t>BB06A12</t>
  </si>
  <si>
    <t>BB06A13</t>
  </si>
  <si>
    <t>BB06A14</t>
  </si>
  <si>
    <t>BB06A15</t>
  </si>
  <si>
    <t>BB06A16</t>
  </si>
  <si>
    <t>BB06A17</t>
  </si>
  <si>
    <t>BB06A18</t>
  </si>
  <si>
    <t>BB06A19</t>
  </si>
  <si>
    <t>BB06A21</t>
  </si>
  <si>
    <t>BB06A22</t>
  </si>
  <si>
    <t>BB06A26</t>
  </si>
  <si>
    <t>BB06A29</t>
  </si>
  <si>
    <t>BB06A30</t>
  </si>
  <si>
    <t>BB06A31</t>
  </si>
  <si>
    <t>BB06A34</t>
  </si>
  <si>
    <t>BB07A01</t>
  </si>
  <si>
    <t>BB07A02</t>
  </si>
  <si>
    <t>BB07A03</t>
  </si>
  <si>
    <t>BB07A04</t>
  </si>
  <si>
    <t>BB07A05</t>
  </si>
  <si>
    <t>BB07A06</t>
  </si>
  <si>
    <t>BB07A08</t>
  </si>
  <si>
    <t>BB07A07</t>
  </si>
  <si>
    <t>BB08A01</t>
  </si>
  <si>
    <t>BB08A02</t>
  </si>
  <si>
    <t>BB08A03</t>
  </si>
  <si>
    <t>BB08A04</t>
  </si>
  <si>
    <t>BB08A05</t>
  </si>
  <si>
    <t>BB08A06</t>
  </si>
  <si>
    <t>BB08A07</t>
  </si>
  <si>
    <t>BB08A08</t>
  </si>
  <si>
    <t>BB08A09</t>
  </si>
  <si>
    <t>BB08A10</t>
  </si>
  <si>
    <t>BB09A03</t>
  </si>
  <si>
    <t>BB09A04</t>
  </si>
  <si>
    <t>BB09A05</t>
  </si>
  <si>
    <t>BB09A06</t>
  </si>
  <si>
    <t>BB09A07</t>
  </si>
  <si>
    <t>BB09A08</t>
  </si>
  <si>
    <t>BB09A09</t>
  </si>
  <si>
    <t>BB10A01</t>
  </si>
  <si>
    <t>BB10A02</t>
  </si>
  <si>
    <t>BB10A03</t>
  </si>
  <si>
    <t>BB10A04</t>
  </si>
  <si>
    <t>BB10A05</t>
  </si>
  <si>
    <t>BB10A06</t>
  </si>
  <si>
    <t>BB10A07</t>
  </si>
  <si>
    <t>BB10A08</t>
  </si>
  <si>
    <t>BB10A09</t>
  </si>
  <si>
    <t>BB10A10</t>
  </si>
  <si>
    <t>BB10A11</t>
  </si>
  <si>
    <t>BB10A12</t>
  </si>
  <si>
    <t>BB10A13</t>
  </si>
  <si>
    <t>BB10A14</t>
  </si>
  <si>
    <t>BB10A15</t>
  </si>
  <si>
    <t>BB10A16</t>
  </si>
  <si>
    <t>BB10A17</t>
  </si>
  <si>
    <t>BB10A18</t>
  </si>
  <si>
    <t>BB10A19</t>
  </si>
  <si>
    <t>BB10A20</t>
  </si>
  <si>
    <t>BB10A21</t>
  </si>
  <si>
    <t>BB10A22</t>
  </si>
  <si>
    <t>BB10A23</t>
  </si>
  <si>
    <t>BB10A24</t>
  </si>
  <si>
    <t>BB10A25</t>
  </si>
  <si>
    <t>BB10A26</t>
  </si>
  <si>
    <t>BB10A27</t>
  </si>
  <si>
    <t>BB10A28</t>
  </si>
  <si>
    <t>BB10A29</t>
  </si>
  <si>
    <t>BB10A30</t>
  </si>
  <si>
    <t>BB11A01</t>
  </si>
  <si>
    <t>BB11A02</t>
  </si>
  <si>
    <t>BB11A03</t>
  </si>
  <si>
    <t>BB11A04</t>
  </si>
  <si>
    <t>BB11A05</t>
  </si>
  <si>
    <t>BB11A06</t>
  </si>
  <si>
    <t>BB11A07</t>
  </si>
  <si>
    <t>BB11A08</t>
  </si>
  <si>
    <t>BB11A09</t>
  </si>
  <si>
    <t>BB12A01</t>
  </si>
  <si>
    <t>BB12A02</t>
  </si>
  <si>
    <t>BB12A03</t>
  </si>
  <si>
    <t>BB12A04</t>
  </si>
  <si>
    <t>BB12A05</t>
  </si>
  <si>
    <t>BB12A06</t>
  </si>
  <si>
    <t>BB12A07</t>
  </si>
  <si>
    <t>BB12A08</t>
  </si>
  <si>
    <t>BB12A09</t>
  </si>
  <si>
    <t>BB12A10</t>
  </si>
  <si>
    <t>BB12A11</t>
  </si>
  <si>
    <t>BB12A12</t>
  </si>
  <si>
    <t>BB12A13</t>
  </si>
  <si>
    <t>BB13A01</t>
  </si>
  <si>
    <t>BB13A02</t>
  </si>
  <si>
    <t>BB13A03</t>
  </si>
  <si>
    <t>BB13A04</t>
  </si>
  <si>
    <t>BB13A05</t>
  </si>
  <si>
    <t>BB13A06</t>
  </si>
  <si>
    <t>BB13A07</t>
  </si>
  <si>
    <t>BB13A09</t>
  </si>
  <si>
    <t>BB13A10</t>
  </si>
  <si>
    <t>BB13A11</t>
  </si>
  <si>
    <t>BB13A12</t>
  </si>
  <si>
    <t>BB13A13</t>
  </si>
  <si>
    <t>BB13A15</t>
  </si>
  <si>
    <t>BB13A16</t>
  </si>
  <si>
    <t>BB13A17</t>
  </si>
  <si>
    <t>BB13A18</t>
  </si>
  <si>
    <t>BB14A01</t>
  </si>
  <si>
    <t>BB14A02</t>
  </si>
  <si>
    <t>BB14A03</t>
  </si>
  <si>
    <t>BB14A04</t>
  </si>
  <si>
    <t>BB14A05</t>
  </si>
  <si>
    <t>BB14A06</t>
  </si>
  <si>
    <t>BB14A07</t>
  </si>
  <si>
    <t>BB14A08</t>
  </si>
  <si>
    <t>BB14A09</t>
  </si>
  <si>
    <t>BB14A10</t>
  </si>
  <si>
    <t>BB14A11</t>
  </si>
  <si>
    <t>BB14A12</t>
  </si>
  <si>
    <t>BB14A13</t>
  </si>
  <si>
    <t>BB14A14</t>
  </si>
  <si>
    <t>BB14A15</t>
  </si>
  <si>
    <t>BB14A16</t>
  </si>
  <si>
    <t>BB14A17</t>
  </si>
  <si>
    <t>BB14A18</t>
  </si>
  <si>
    <t>BB15A01</t>
  </si>
  <si>
    <t>BB15A02</t>
  </si>
  <si>
    <t>BB15A03</t>
  </si>
  <si>
    <t>BB15A04</t>
  </si>
  <si>
    <t>BB15A05</t>
  </si>
  <si>
    <t>BB15A06</t>
  </si>
  <si>
    <t>BB15A07</t>
  </si>
  <si>
    <t>BB15A08</t>
  </si>
  <si>
    <t>BB15A09</t>
  </si>
  <si>
    <t>BB15A10</t>
  </si>
  <si>
    <t>BB15A11</t>
  </si>
  <si>
    <t>BB15A12</t>
  </si>
  <si>
    <t>BB15A13</t>
  </si>
  <si>
    <t>BB15A14</t>
  </si>
  <si>
    <t>BB15A15</t>
  </si>
  <si>
    <t>BB15A16</t>
  </si>
  <si>
    <t>BB15A17</t>
  </si>
  <si>
    <t>BB16A01</t>
  </si>
  <si>
    <t>BB16A02</t>
  </si>
  <si>
    <t>BB16A03</t>
  </si>
  <si>
    <t>BB16A04</t>
  </si>
  <si>
    <t>BB16A05</t>
  </si>
  <si>
    <t>BB16A06</t>
  </si>
  <si>
    <t>BB16A07</t>
  </si>
  <si>
    <t>BB16A08</t>
  </si>
  <si>
    <t>BB16A09</t>
  </si>
  <si>
    <t>BB16A10</t>
  </si>
  <si>
    <t>BB16A15</t>
  </si>
  <si>
    <t>BB17A01</t>
  </si>
  <si>
    <t>BB17A02</t>
  </si>
  <si>
    <t>BB17A03</t>
  </si>
  <si>
    <t>BB17A04</t>
  </si>
  <si>
    <t>BB17A05</t>
  </si>
  <si>
    <t>BB17A06</t>
  </si>
  <si>
    <t>BB17A07</t>
  </si>
  <si>
    <t>BB17A08</t>
  </si>
  <si>
    <t>BB17A09</t>
  </si>
  <si>
    <t>BB17A10</t>
  </si>
  <si>
    <t>BB17A11</t>
  </si>
  <si>
    <t>BB17A14</t>
  </si>
  <si>
    <t>BB18A01</t>
  </si>
  <si>
    <t>BB18A02</t>
  </si>
  <si>
    <t>BB18A03</t>
  </si>
  <si>
    <t>BB18A04</t>
  </si>
  <si>
    <t>BB18A05</t>
  </si>
  <si>
    <t>BB18A06</t>
  </si>
  <si>
    <t>BB18A07</t>
  </si>
  <si>
    <t>BB19A01</t>
  </si>
  <si>
    <t>BB19A02</t>
  </si>
  <si>
    <t>BB19A03</t>
  </si>
  <si>
    <t>BB19A04</t>
  </si>
  <si>
    <t>BB19A05</t>
  </si>
  <si>
    <t>BB19A06</t>
  </si>
  <si>
    <t>BB19A07</t>
  </si>
  <si>
    <t>BB20A01</t>
  </si>
  <si>
    <t>BB20A02</t>
  </si>
  <si>
    <t>BB20A03</t>
  </si>
  <si>
    <t>BB20A04</t>
  </si>
  <si>
    <t>BB20A05</t>
  </si>
  <si>
    <t>BB20A06</t>
  </si>
  <si>
    <t>BB20A07</t>
  </si>
  <si>
    <t>BB20A08</t>
  </si>
  <si>
    <t>BB20A09</t>
  </si>
  <si>
    <t>BB20A10</t>
  </si>
  <si>
    <t>BB20A11</t>
  </si>
  <si>
    <t>BB20A12</t>
  </si>
  <si>
    <t>BB20A13</t>
  </si>
  <si>
    <t>BB20A15</t>
  </si>
  <si>
    <t>BB20A16</t>
  </si>
  <si>
    <t>BB20A17</t>
  </si>
  <si>
    <t>BB20A18</t>
  </si>
  <si>
    <t>BB20A19</t>
  </si>
  <si>
    <t>BB20A20</t>
  </si>
  <si>
    <t>BB20A22</t>
  </si>
  <si>
    <t>BB20A23</t>
  </si>
  <si>
    <t>BB20A24</t>
  </si>
  <si>
    <t>BB20A25</t>
  </si>
  <si>
    <t>BB20A26</t>
  </si>
  <si>
    <t>BB20A27</t>
  </si>
  <si>
    <t>BB20A28</t>
  </si>
  <si>
    <t>BB20A29</t>
  </si>
  <si>
    <t>BB20A30</t>
  </si>
  <si>
    <t>BB20A31</t>
  </si>
  <si>
    <t>BB20A32</t>
  </si>
  <si>
    <t>BB20A33</t>
  </si>
  <si>
    <t>BB20A35</t>
  </si>
  <si>
    <t>BB20A36</t>
  </si>
  <si>
    <t>BB20A37</t>
  </si>
  <si>
    <t>BB20A38</t>
  </si>
  <si>
    <t>BB20A39</t>
  </si>
  <si>
    <t>BB20A40</t>
  </si>
  <si>
    <t>BB20A41</t>
  </si>
  <si>
    <t>BB20A42</t>
  </si>
  <si>
    <t>BB20A43</t>
  </si>
  <si>
    <t>BB20A44</t>
  </si>
  <si>
    <t>BB20A45</t>
  </si>
  <si>
    <t>BB20A46</t>
  </si>
  <si>
    <t>BB20A47</t>
  </si>
  <si>
    <t>BB20A48</t>
  </si>
  <si>
    <t>BB20A49</t>
  </si>
  <si>
    <t>BB20A50</t>
  </si>
  <si>
    <t>BB20A51</t>
  </si>
  <si>
    <t>BB20A52</t>
  </si>
  <si>
    <t>BB20A53</t>
  </si>
  <si>
    <t>BB20A54</t>
  </si>
  <si>
    <t>BB20A55</t>
  </si>
  <si>
    <t>BB20A56</t>
  </si>
  <si>
    <t>BB20A57</t>
  </si>
  <si>
    <t>BB20A58</t>
  </si>
  <si>
    <t>BB20A59</t>
  </si>
  <si>
    <t>BB20A60</t>
  </si>
  <si>
    <t>BB20A61</t>
  </si>
  <si>
    <t>BB20A62</t>
  </si>
  <si>
    <t>BB20A63</t>
  </si>
  <si>
    <t>BB20A64</t>
  </si>
  <si>
    <t>BB20A65</t>
  </si>
  <si>
    <t>BB20A66</t>
  </si>
  <si>
    <t>BB20A68</t>
  </si>
  <si>
    <t>BB20A79</t>
  </si>
  <si>
    <t>BB20A69</t>
  </si>
  <si>
    <t>BB20A70</t>
  </si>
  <si>
    <t>BB20A71</t>
  </si>
  <si>
    <t>BB20A72</t>
  </si>
  <si>
    <t>BB20A73</t>
  </si>
  <si>
    <t>BB20A74</t>
  </si>
  <si>
    <t>BB20A75</t>
  </si>
  <si>
    <t>BB20A76</t>
  </si>
  <si>
    <t>BB20A77</t>
  </si>
  <si>
    <t>BB20A78</t>
  </si>
  <si>
    <t>BB20A80</t>
  </si>
  <si>
    <t>BB20A81</t>
  </si>
  <si>
    <t>BB20A82</t>
  </si>
  <si>
    <t>BB20A83</t>
  </si>
  <si>
    <t>BB20A84</t>
  </si>
  <si>
    <t>BB20A85</t>
  </si>
  <si>
    <t>BB20A86</t>
  </si>
  <si>
    <t>BB20A87</t>
  </si>
  <si>
    <t>BB20A88</t>
  </si>
  <si>
    <t>BB20A90</t>
  </si>
  <si>
    <t>BB20A91</t>
  </si>
  <si>
    <t>BB20A92</t>
  </si>
  <si>
    <t>BB20A93</t>
  </si>
  <si>
    <t>BB20A94</t>
  </si>
  <si>
    <t>BB20A95</t>
  </si>
  <si>
    <t>BB20A96</t>
  </si>
  <si>
    <t>BB20A99</t>
  </si>
  <si>
    <t>BB20A100</t>
  </si>
  <si>
    <t>BB20A104</t>
  </si>
  <si>
    <t>BB20A105</t>
  </si>
  <si>
    <t>BB20A106</t>
  </si>
  <si>
    <t>BB20A107</t>
  </si>
  <si>
    <t>BB20A109</t>
  </si>
  <si>
    <t>BB20A111</t>
  </si>
  <si>
    <t>BB20A112</t>
  </si>
  <si>
    <t>BB20A115</t>
  </si>
  <si>
    <t>BB21A01</t>
  </si>
  <si>
    <t>BB21A02</t>
  </si>
  <si>
    <t>BB21A03</t>
  </si>
  <si>
    <t>BB21A04</t>
  </si>
  <si>
    <t>BB21A05</t>
  </si>
  <si>
    <t>BB21A06</t>
  </si>
  <si>
    <t>BB21A07</t>
  </si>
  <si>
    <t>BB21A08</t>
  </si>
  <si>
    <t>BB21A09</t>
  </si>
  <si>
    <t>BB21A10</t>
  </si>
  <si>
    <t>BB22A01</t>
  </si>
  <si>
    <t>BB22A02</t>
  </si>
  <si>
    <t>BB22A03</t>
  </si>
  <si>
    <t>BB22A04</t>
  </si>
  <si>
    <t>BB22A07</t>
  </si>
  <si>
    <t>BB22A08</t>
  </si>
  <si>
    <t>BB22A09</t>
  </si>
  <si>
    <t>BB22A10</t>
  </si>
  <si>
    <t>BB22A11</t>
  </si>
  <si>
    <t>BB22A12</t>
  </si>
  <si>
    <t>BB22A13</t>
  </si>
  <si>
    <t>BB22A14</t>
  </si>
  <si>
    <t>BB23A01</t>
  </si>
  <si>
    <t>BB23A02</t>
  </si>
  <si>
    <t>BB23A03</t>
  </si>
  <si>
    <t>BB23A04</t>
  </si>
  <si>
    <t>BB23A05</t>
  </si>
  <si>
    <t>BB23A06</t>
  </si>
  <si>
    <t>BB23A08</t>
  </si>
  <si>
    <t>BB23A07</t>
  </si>
  <si>
    <t>BB23A09</t>
  </si>
  <si>
    <t>BB23A10</t>
  </si>
  <si>
    <t>BB23A11</t>
  </si>
  <si>
    <t>BB23A12</t>
  </si>
  <si>
    <t>BB23A13</t>
  </si>
  <si>
    <t>BB23A14</t>
  </si>
  <si>
    <t>BB23A15</t>
  </si>
  <si>
    <t>BB23A16</t>
  </si>
  <si>
    <t>BB23A17</t>
  </si>
  <si>
    <t>BB23A18</t>
  </si>
  <si>
    <t>BB23A19</t>
  </si>
  <si>
    <t>BB23A20</t>
  </si>
  <si>
    <t>BB23A21</t>
  </si>
  <si>
    <t>BB23A22</t>
  </si>
  <si>
    <t>BB24A01</t>
  </si>
  <si>
    <t>BB24A02</t>
  </si>
  <si>
    <t>BB24A03</t>
  </si>
  <si>
    <t>BB24A04</t>
  </si>
  <si>
    <t>BB24A05</t>
  </si>
  <si>
    <t>BB24A06</t>
  </si>
  <si>
    <t>BB24A07</t>
  </si>
  <si>
    <t>BB24A08</t>
  </si>
  <si>
    <t>BB24A09</t>
  </si>
  <si>
    <t>BB24A10</t>
  </si>
  <si>
    <t>BB24A11</t>
  </si>
  <si>
    <t>BB24A12</t>
  </si>
  <si>
    <t>BB24A13</t>
  </si>
  <si>
    <t>BB24A14</t>
  </si>
  <si>
    <t>BB24A15</t>
  </si>
  <si>
    <t>BB24A16</t>
  </si>
  <si>
    <t>BB24A17</t>
  </si>
  <si>
    <t>BB24A18</t>
  </si>
  <si>
    <t>BB24A19</t>
  </si>
  <si>
    <t>BB24A20</t>
  </si>
  <si>
    <t>BB24A21</t>
  </si>
  <si>
    <t>BB24A22</t>
  </si>
  <si>
    <t>BB24A23</t>
  </si>
  <si>
    <t>BB24A24</t>
  </si>
  <si>
    <t>BB24A25</t>
  </si>
  <si>
    <t>BB24A26</t>
  </si>
  <si>
    <t>BB24A27</t>
  </si>
  <si>
    <t>BB24A28</t>
  </si>
  <si>
    <t>BB24A29</t>
  </si>
  <si>
    <t>BB24A30</t>
  </si>
  <si>
    <t>BB24A31</t>
  </si>
  <si>
    <t>BB24A32</t>
  </si>
  <si>
    <t>BB24A33</t>
  </si>
  <si>
    <t>BB25A01</t>
  </si>
  <si>
    <t>BB25A02</t>
  </si>
  <si>
    <t>BB25A03</t>
  </si>
  <si>
    <t>BB25A04</t>
  </si>
  <si>
    <t>BB25A05</t>
  </si>
  <si>
    <t>BB25A06</t>
  </si>
  <si>
    <t>BB25A07</t>
  </si>
  <si>
    <t>BB25A08</t>
  </si>
  <si>
    <t>BB25A09</t>
  </si>
  <si>
    <t>BB25A10</t>
  </si>
  <si>
    <t>BB25A11</t>
  </si>
  <si>
    <t>BB25A12</t>
  </si>
  <si>
    <t>BB25A13</t>
  </si>
  <si>
    <t>BB25A14</t>
  </si>
  <si>
    <t>BB25A16</t>
  </si>
  <si>
    <t>BB25A17</t>
  </si>
  <si>
    <t>BB25A18</t>
  </si>
  <si>
    <t>BB25A19</t>
  </si>
  <si>
    <t>BB25A20</t>
  </si>
  <si>
    <t>BB25A21</t>
  </si>
  <si>
    <t>BB26A01</t>
  </si>
  <si>
    <t>BB26A02</t>
  </si>
  <si>
    <t>BB26A03</t>
  </si>
  <si>
    <t>BB26A04</t>
  </si>
  <si>
    <t>BB26A05</t>
  </si>
  <si>
    <t>BB26A06</t>
  </si>
  <si>
    <t>BB26A07</t>
  </si>
  <si>
    <t>BB26A08</t>
  </si>
  <si>
    <t>BB26A09</t>
  </si>
  <si>
    <t>BB26A10</t>
  </si>
  <si>
    <t>BB26A11</t>
  </si>
  <si>
    <t>BB26A12</t>
  </si>
  <si>
    <t>BB26A13</t>
  </si>
  <si>
    <t>BB26A15</t>
  </si>
  <si>
    <t>BB26A14</t>
  </si>
  <si>
    <t>BB26A16</t>
  </si>
  <si>
    <t>BB27A01</t>
  </si>
  <si>
    <t>BB27A02</t>
  </si>
  <si>
    <t>BB27A03</t>
  </si>
  <si>
    <t>BB27A04</t>
  </si>
  <si>
    <t>BB27A05</t>
  </si>
  <si>
    <t>BB27A06</t>
  </si>
  <si>
    <t>BB27A07</t>
  </si>
  <si>
    <t>BB27A08</t>
  </si>
  <si>
    <t>BB27A09</t>
  </si>
  <si>
    <t>BB27A10</t>
  </si>
  <si>
    <t>BB27A11</t>
  </si>
  <si>
    <t>BB27A13</t>
  </si>
  <si>
    <t>BB28A01</t>
  </si>
  <si>
    <t>BB28A02</t>
  </si>
  <si>
    <t>BB28A03</t>
  </si>
  <si>
    <t>BB28A04</t>
  </si>
  <si>
    <t>BB28A05</t>
  </si>
  <si>
    <t>BB28A06</t>
  </si>
  <si>
    <t>BB28A07</t>
  </si>
  <si>
    <t>BB28A08</t>
  </si>
  <si>
    <t>BB28A09</t>
  </si>
  <si>
    <t>BB28A10</t>
  </si>
  <si>
    <t>BB28A11</t>
  </si>
  <si>
    <t>BB28A12</t>
  </si>
  <si>
    <t>BB28A13</t>
  </si>
  <si>
    <t>BB29A01</t>
  </si>
  <si>
    <t>BB29A02</t>
  </si>
  <si>
    <t>BB29A03</t>
  </si>
  <si>
    <t>BB29A04</t>
  </si>
  <si>
    <t>BB29A05</t>
  </si>
  <si>
    <t>BB29A06</t>
  </si>
  <si>
    <t>BB29A07</t>
  </si>
  <si>
    <t>BB29A08</t>
  </si>
  <si>
    <t>BB29A09</t>
  </si>
  <si>
    <t>BB29A10</t>
  </si>
  <si>
    <t>BB29A11</t>
  </si>
  <si>
    <t>BB30A01</t>
  </si>
  <si>
    <t>BB30A02</t>
  </si>
  <si>
    <t>BB30A03</t>
  </si>
  <si>
    <t>BB30A04</t>
  </si>
  <si>
    <t>BB30A05</t>
  </si>
  <si>
    <t>BB30A06</t>
  </si>
  <si>
    <t>BB30A07</t>
  </si>
  <si>
    <t>BB30A08</t>
  </si>
  <si>
    <t>BB30A09</t>
  </si>
  <si>
    <t>BB30A10</t>
  </si>
  <si>
    <t>BB30A11</t>
  </si>
  <si>
    <t>BB30A12</t>
  </si>
  <si>
    <t>BB31A01</t>
  </si>
  <si>
    <t>BB31A02</t>
  </si>
  <si>
    <t>BB31A04</t>
  </si>
  <si>
    <t>BB31A05</t>
  </si>
  <si>
    <t>BB31A06</t>
  </si>
  <si>
    <t>BB31A07</t>
  </si>
  <si>
    <t>BB31A08</t>
  </si>
  <si>
    <t>BB31A09</t>
  </si>
  <si>
    <t>BB31A10</t>
  </si>
  <si>
    <t>BB31A13</t>
  </si>
  <si>
    <t>BB32A01</t>
  </si>
  <si>
    <t>BB32A02</t>
  </si>
  <si>
    <t>BB32A03</t>
  </si>
  <si>
    <t>BB32A04</t>
  </si>
  <si>
    <t>BB32A05</t>
  </si>
  <si>
    <t>BB32A06</t>
  </si>
  <si>
    <t>BB32A07</t>
  </si>
  <si>
    <t>BB32A08</t>
  </si>
  <si>
    <t>BB32A09</t>
  </si>
  <si>
    <t>BB32A10</t>
  </si>
  <si>
    <t>BB32A11</t>
  </si>
  <si>
    <t>BB32A12</t>
  </si>
  <si>
    <t>BB32A13</t>
  </si>
  <si>
    <t>BB30A13</t>
  </si>
  <si>
    <t>BB30A14</t>
  </si>
  <si>
    <t>BB30A15</t>
  </si>
  <si>
    <t>BB30A16</t>
  </si>
  <si>
    <t>BB30A21</t>
  </si>
  <si>
    <t>BB30A23</t>
  </si>
  <si>
    <t>BB30A24</t>
  </si>
  <si>
    <t>BB30A25</t>
  </si>
  <si>
    <t>BB30A27</t>
  </si>
  <si>
    <t>BB30A29</t>
  </si>
  <si>
    <t>BB30A31</t>
  </si>
  <si>
    <t>BB30A33</t>
  </si>
  <si>
    <t>BB28A14</t>
  </si>
  <si>
    <t>BB28A15</t>
  </si>
  <si>
    <t>BB28A16</t>
  </si>
  <si>
    <t>BB28A17</t>
  </si>
  <si>
    <t>BB28A18</t>
  </si>
  <si>
    <t>BB28A19</t>
  </si>
  <si>
    <t>BB28A20</t>
  </si>
  <si>
    <t>BB28A21</t>
  </si>
  <si>
    <t>BB28A22</t>
  </si>
  <si>
    <t>BB28A23</t>
  </si>
  <si>
    <t>BB28A24</t>
  </si>
  <si>
    <t>BB33A01</t>
  </si>
  <si>
    <t>BB33A02</t>
  </si>
  <si>
    <t>BB33A03</t>
  </si>
  <si>
    <t>BB33A04</t>
  </si>
  <si>
    <t>BB33A05</t>
  </si>
  <si>
    <t>BB33A07</t>
  </si>
  <si>
    <t>BB33A08</t>
  </si>
  <si>
    <t>BB33A10</t>
  </si>
  <si>
    <t>BB33A11</t>
  </si>
  <si>
    <t>BB33A12</t>
  </si>
  <si>
    <t>BB33A13</t>
  </si>
  <si>
    <t>BB33A14</t>
  </si>
  <si>
    <t>BB33A15</t>
  </si>
  <si>
    <t>BB33A16</t>
  </si>
  <si>
    <t>BB33A17</t>
  </si>
  <si>
    <t>BB33A18</t>
  </si>
  <si>
    <t>BB33A19</t>
  </si>
  <si>
    <t>BB33A20</t>
  </si>
  <si>
    <t>BB33A21</t>
  </si>
  <si>
    <t>BB33A22</t>
  </si>
  <si>
    <t>BB33A23</t>
  </si>
  <si>
    <t>BB33A24</t>
  </si>
  <si>
    <t>BB34A01</t>
  </si>
  <si>
    <t>BB34A02</t>
  </si>
  <si>
    <t>BB34A03</t>
  </si>
  <si>
    <t>BB34A04</t>
  </si>
  <si>
    <t>BB34A05</t>
  </si>
  <si>
    <t>BB34A06</t>
  </si>
  <si>
    <t>BB34A07</t>
  </si>
  <si>
    <t>BB34A08</t>
  </si>
  <si>
    <t>BB34A09</t>
  </si>
  <si>
    <t>BB34A10</t>
  </si>
  <si>
    <t>BB34A11</t>
  </si>
  <si>
    <t>BB34A12</t>
  </si>
  <si>
    <t>BB34A13</t>
  </si>
  <si>
    <t>BB34A14</t>
  </si>
  <si>
    <t>BB34A15</t>
  </si>
  <si>
    <t>BB34A16</t>
  </si>
  <si>
    <t>BB34A17</t>
  </si>
  <si>
    <t>BB34A18</t>
  </si>
  <si>
    <t>BB34A19</t>
  </si>
  <si>
    <t>BB34A20</t>
  </si>
  <si>
    <t>BB35A01</t>
  </si>
  <si>
    <t>BB35A02</t>
  </si>
  <si>
    <t>BB35A03</t>
  </si>
  <si>
    <t>BB35A04</t>
  </si>
  <si>
    <t>BB35A05</t>
  </si>
  <si>
    <t>BB35A06</t>
  </si>
  <si>
    <t>BB35A07</t>
  </si>
  <si>
    <t>BB35A08</t>
  </si>
  <si>
    <t>BB35A09</t>
  </si>
  <si>
    <t>BB35A10</t>
  </si>
  <si>
    <t>BB35A11</t>
  </si>
  <si>
    <t>BB35A12</t>
  </si>
  <si>
    <t>BB35A13</t>
  </si>
  <si>
    <t>BB35A14</t>
  </si>
  <si>
    <t>BB35A15</t>
  </si>
  <si>
    <t>BB35A16</t>
  </si>
  <si>
    <t>BB35A17</t>
  </si>
  <si>
    <t>BB35A18</t>
  </si>
  <si>
    <t>BB35A19</t>
  </si>
  <si>
    <t>BB35A20</t>
  </si>
  <si>
    <t>BB35A21</t>
  </si>
  <si>
    <t>BB35A22</t>
  </si>
  <si>
    <t>BB36A01</t>
  </si>
  <si>
    <t>BB36A02</t>
  </si>
  <si>
    <t>BB36A03</t>
  </si>
  <si>
    <t>BB36A04</t>
  </si>
  <si>
    <t>BB36A05</t>
  </si>
  <si>
    <t>BB36A06</t>
  </si>
  <si>
    <t>BB36A07</t>
  </si>
  <si>
    <t>BB36A08</t>
  </si>
  <si>
    <t>BB36A10</t>
  </si>
  <si>
    <t>BB36A11</t>
  </si>
  <si>
    <t>BB37A01</t>
  </si>
  <si>
    <t>BB37A02</t>
  </si>
  <si>
    <t>BB37A03</t>
  </si>
  <si>
    <t>BB37A04</t>
  </si>
  <si>
    <t>BB37A05</t>
  </si>
  <si>
    <t>BB37A06</t>
  </si>
  <si>
    <t>BB38A01</t>
  </si>
  <si>
    <t>BB38A02</t>
  </si>
  <si>
    <t>BB38A03</t>
  </si>
  <si>
    <t>BB38A04</t>
  </si>
  <si>
    <t>BB38A05</t>
  </si>
  <si>
    <t>BB38A06</t>
  </si>
  <si>
    <t>BB38A07</t>
  </si>
  <si>
    <t>BB38A08</t>
  </si>
  <si>
    <t>BB38A09</t>
  </si>
  <si>
    <t>BB38A10</t>
  </si>
  <si>
    <t>BB38A11</t>
  </si>
  <si>
    <t>BB38A12</t>
  </si>
  <si>
    <t>BB38A13</t>
  </si>
  <si>
    <t>BB38A14</t>
  </si>
  <si>
    <t>BB39A01</t>
  </si>
  <si>
    <t>BB39A02</t>
  </si>
  <si>
    <t>BB39A03</t>
  </si>
  <si>
    <t>BB39A04</t>
  </si>
  <si>
    <t>BB39A05</t>
  </si>
  <si>
    <t>BB39A06</t>
  </si>
  <si>
    <t>BB39A07</t>
  </si>
  <si>
    <t>BB39A08</t>
  </si>
  <si>
    <t>BB39A10</t>
  </si>
  <si>
    <t>BB39A11</t>
  </si>
  <si>
    <t>BB39A12</t>
  </si>
  <si>
    <t>BB39A13</t>
  </si>
  <si>
    <t>BB39A14</t>
  </si>
  <si>
    <t>BB39A15</t>
  </si>
  <si>
    <t>BB39A16</t>
  </si>
  <si>
    <t>BB39A17</t>
  </si>
  <si>
    <t>BB40A01</t>
  </si>
  <si>
    <t>BB40A02</t>
  </si>
  <si>
    <t>BB40A03</t>
  </si>
  <si>
    <t>BB40A04</t>
  </si>
  <si>
    <t>BB40A05</t>
  </si>
  <si>
    <t>BB40A06</t>
  </si>
  <si>
    <t>BB40A07</t>
  </si>
  <si>
    <t>BB40A08</t>
  </si>
  <si>
    <t>BB40A09</t>
  </si>
  <si>
    <t>BB40A11</t>
  </si>
  <si>
    <t>BB40A12</t>
  </si>
  <si>
    <t>BB40A13</t>
  </si>
  <si>
    <t>BB40A15</t>
  </si>
  <si>
    <t>BB41A01</t>
  </si>
  <si>
    <t>BB41A02</t>
  </si>
  <si>
    <t>BB41A03</t>
  </si>
  <si>
    <t>BB41A04</t>
  </si>
  <si>
    <t>BB41A05</t>
  </si>
  <si>
    <t>BB41A06</t>
  </si>
  <si>
    <t>BB41A07</t>
  </si>
  <si>
    <t>BB41A08</t>
  </si>
  <si>
    <t>BB41A09</t>
  </si>
  <si>
    <t>BB41A11</t>
  </si>
  <si>
    <t>BB41A10</t>
  </si>
  <si>
    <t>BB41A12</t>
  </si>
  <si>
    <t>BB41A13</t>
  </si>
  <si>
    <t>BB41A14</t>
  </si>
  <si>
    <t>BB41A15</t>
  </si>
  <si>
    <t>BB41A16</t>
  </si>
  <si>
    <t>BB41A17</t>
  </si>
  <si>
    <t>BB41A18</t>
  </si>
  <si>
    <t>BB41A19</t>
  </si>
  <si>
    <t>BB41A20</t>
  </si>
  <si>
    <t>BB41A21</t>
  </si>
  <si>
    <t>BB41A22</t>
  </si>
  <si>
    <t>BB41A23</t>
  </si>
  <si>
    <t>BB41A24</t>
  </si>
  <si>
    <t>BB41A25</t>
  </si>
  <si>
    <t>BB41A26</t>
  </si>
  <si>
    <t>BB41A27</t>
  </si>
  <si>
    <t>BB41A28</t>
  </si>
  <si>
    <t>BB41A29</t>
  </si>
  <si>
    <t>BB41A30</t>
  </si>
  <si>
    <t>BB41A31</t>
  </si>
  <si>
    <t>BB41A32</t>
  </si>
  <si>
    <t>BB41A33</t>
  </si>
  <si>
    <t>BB41A34</t>
  </si>
  <si>
    <t>BB41A35</t>
  </si>
  <si>
    <t>BB41A36</t>
  </si>
  <si>
    <t>BB41A37</t>
  </si>
  <si>
    <t>BB41A38</t>
  </si>
  <si>
    <t>BB41A39</t>
  </si>
  <si>
    <t>BB41A40</t>
  </si>
  <si>
    <t>BB41A41</t>
  </si>
  <si>
    <t>BB41A42</t>
  </si>
  <si>
    <t>BB41A43</t>
  </si>
  <si>
    <t>BB41A44</t>
  </si>
  <si>
    <t>BB41A45</t>
  </si>
  <si>
    <t>BB42A01</t>
  </si>
  <si>
    <t>BB42A02</t>
  </si>
  <si>
    <t>BB42A03</t>
  </si>
  <si>
    <t>BB42A04</t>
  </si>
  <si>
    <t>BB42A05</t>
  </si>
  <si>
    <t>BB42A06</t>
  </si>
  <si>
    <t>BB42A07</t>
  </si>
  <si>
    <t>BB42A08</t>
  </si>
  <si>
    <t>BB42A09</t>
  </si>
  <si>
    <t>BB42A10</t>
  </si>
  <si>
    <t>BB42A11</t>
  </si>
  <si>
    <t>BB42A12</t>
  </si>
  <si>
    <t>BB42A13</t>
  </si>
  <si>
    <t>BB42A14</t>
  </si>
  <si>
    <t>BB42A15</t>
  </si>
  <si>
    <t>BB42A16</t>
  </si>
  <si>
    <t>BB42A17</t>
  </si>
  <si>
    <t>BB42A18</t>
  </si>
  <si>
    <t>BB42A19</t>
  </si>
  <si>
    <t>BB42A20</t>
  </si>
  <si>
    <t>BB42A21</t>
  </si>
  <si>
    <t>BB42A22</t>
  </si>
  <si>
    <t>BB42A23</t>
  </si>
  <si>
    <t>BB42A24</t>
  </si>
  <si>
    <t>BB42A25</t>
  </si>
  <si>
    <t>BB42A26</t>
  </si>
  <si>
    <t>BB42A27</t>
  </si>
  <si>
    <t>BB42A28</t>
  </si>
  <si>
    <t>BB42A29</t>
  </si>
  <si>
    <t>BB42A30</t>
  </si>
  <si>
    <t>BB42A31</t>
  </si>
  <si>
    <t>BB42A32</t>
  </si>
  <si>
    <t>BB42A34</t>
  </si>
  <si>
    <t>BB43A01</t>
  </si>
  <si>
    <t>BB43A02</t>
  </si>
  <si>
    <t>BB43A03</t>
  </si>
  <si>
    <t>BB43A04</t>
  </si>
  <si>
    <t>BB43A05</t>
  </si>
  <si>
    <t>BB43A06</t>
  </si>
  <si>
    <t>BB43A07</t>
  </si>
  <si>
    <t>BB43A08</t>
  </si>
  <si>
    <t>BB43A09</t>
  </si>
  <si>
    <t>BB43A10</t>
  </si>
  <si>
    <t>BB43A11</t>
  </si>
  <si>
    <t>BB44A01</t>
  </si>
  <si>
    <t>BB44A02</t>
  </si>
  <si>
    <t>BB44A03</t>
  </si>
  <si>
    <t>BB44A04</t>
  </si>
  <si>
    <t>BB44A05</t>
  </si>
  <si>
    <t>BB55A06</t>
  </si>
  <si>
    <t>BB44A06</t>
  </si>
  <si>
    <t>BB44A07</t>
  </si>
  <si>
    <t>BB44A08</t>
  </si>
  <si>
    <t>BB44A09</t>
  </si>
  <si>
    <t>BB44A10</t>
  </si>
  <si>
    <t>BB44A11</t>
  </si>
  <si>
    <t>BB44A12</t>
  </si>
  <si>
    <t>BB44A13</t>
  </si>
  <si>
    <t>BB45A01</t>
  </si>
  <si>
    <t>BB45A02</t>
  </si>
  <si>
    <t>BB45A03</t>
  </si>
  <si>
    <t>BB45A04</t>
  </si>
  <si>
    <t>BB45A05</t>
  </si>
  <si>
    <t>BB45A06</t>
  </si>
  <si>
    <t>BB45A07</t>
  </si>
  <si>
    <t>BB45A08</t>
  </si>
  <si>
    <t>BB45A09</t>
  </si>
  <si>
    <t>BB46A01</t>
  </si>
  <si>
    <t>BB46A02</t>
  </si>
  <si>
    <t>BB46A03</t>
  </si>
  <si>
    <t>BB46A04</t>
  </si>
  <si>
    <t>BB46A05</t>
  </si>
  <si>
    <t>BB46A06</t>
  </si>
  <si>
    <t>BB46A07</t>
  </si>
  <si>
    <t>BB46A08</t>
  </si>
  <si>
    <t>BB46A09</t>
  </si>
  <si>
    <t>BB47A01</t>
  </si>
  <si>
    <t>BB47A02</t>
  </si>
  <si>
    <t>BB47A03</t>
  </si>
  <si>
    <t>BB47A04</t>
  </si>
  <si>
    <t>BB47A05</t>
  </si>
  <si>
    <t>BB47A06</t>
  </si>
  <si>
    <t>BB47A07</t>
  </si>
  <si>
    <t>BB47A08</t>
  </si>
  <si>
    <t>BB47A09</t>
  </si>
  <si>
    <t>BB47A10</t>
  </si>
  <si>
    <t>BB48A01</t>
  </si>
  <si>
    <t>BB48A02</t>
  </si>
  <si>
    <t>BB48A03</t>
  </si>
  <si>
    <t>BB48A04</t>
  </si>
  <si>
    <t>BB48A05</t>
  </si>
  <si>
    <t>BB48A06</t>
  </si>
  <si>
    <t>BB48A08</t>
  </si>
  <si>
    <t>BB48A09</t>
  </si>
  <si>
    <t>BB49A01</t>
  </si>
  <si>
    <t>BB49A02</t>
  </si>
  <si>
    <t>BB49A03</t>
  </si>
  <si>
    <t>BB49A04</t>
  </si>
  <si>
    <t>BB49A05</t>
  </si>
  <si>
    <t>BB49A06</t>
  </si>
  <si>
    <t>BB49A07</t>
  </si>
  <si>
    <t>BB49A08</t>
  </si>
  <si>
    <t>BB49A09</t>
  </si>
  <si>
    <t>BB49A10</t>
  </si>
  <si>
    <t>BB49A11</t>
  </si>
  <si>
    <t>BB49A12</t>
  </si>
  <si>
    <t>BB49A13</t>
  </si>
  <si>
    <t>BB49A14</t>
  </si>
  <si>
    <t>BB49A15</t>
  </si>
  <si>
    <t>BB49A16</t>
  </si>
  <si>
    <t>BB49A17</t>
  </si>
  <si>
    <t>BB49A18</t>
  </si>
  <si>
    <t>BB49A19</t>
  </si>
  <si>
    <t>BB50A01</t>
  </si>
  <si>
    <t>BB50A02</t>
  </si>
  <si>
    <t>BB50A03</t>
  </si>
  <si>
    <t>BB50A04</t>
  </si>
  <si>
    <t>BB50A05</t>
  </si>
  <si>
    <t>BB50A06</t>
  </si>
  <si>
    <t>BB50A07</t>
  </si>
  <si>
    <t>BB50A08</t>
  </si>
  <si>
    <t>BB50A09</t>
  </si>
  <si>
    <t>BB50A10</t>
  </si>
  <si>
    <t>BB50A11</t>
  </si>
  <si>
    <t>BB50A12</t>
  </si>
  <si>
    <t>BB50A13</t>
  </si>
  <si>
    <t>BB50A14</t>
  </si>
  <si>
    <t>BB50A15</t>
  </si>
  <si>
    <t>BB50A16</t>
  </si>
  <si>
    <t>BB50A17</t>
  </si>
  <si>
    <t>BB50A18</t>
  </si>
  <si>
    <t>BB50A19</t>
  </si>
  <si>
    <t>BB50A20</t>
  </si>
  <si>
    <t>BB50A21</t>
  </si>
  <si>
    <t>BB50A22</t>
  </si>
  <si>
    <t>BB50A23</t>
  </si>
  <si>
    <t>BB50A24</t>
  </si>
  <si>
    <t>BB50A25</t>
  </si>
  <si>
    <t>BB50A26</t>
  </si>
  <si>
    <t>BB50A27</t>
  </si>
  <si>
    <t>BB50A28</t>
  </si>
  <si>
    <t>BB50A29</t>
  </si>
  <si>
    <t>BB50A31</t>
  </si>
  <si>
    <t>BB50A33</t>
  </si>
  <si>
    <t>BB51A01</t>
  </si>
  <si>
    <t>BB51A02</t>
  </si>
  <si>
    <t>BB51A03</t>
  </si>
  <si>
    <t>BB51A04</t>
  </si>
  <si>
    <t>BB51A05</t>
  </si>
  <si>
    <t>BB51A06</t>
  </si>
  <si>
    <t>BB51A07</t>
  </si>
  <si>
    <t>BB51A08</t>
  </si>
  <si>
    <t>BB51A09</t>
  </si>
  <si>
    <t>BB51A10</t>
  </si>
  <si>
    <t>BB51A11</t>
  </si>
  <si>
    <t>BB51A13</t>
  </si>
  <si>
    <t>BB52A01</t>
  </si>
  <si>
    <t>BB52A02</t>
  </si>
  <si>
    <t>BB52A03</t>
  </si>
  <si>
    <t>BB52A04</t>
  </si>
  <si>
    <t>BB52A05</t>
  </si>
  <si>
    <t>BB52A06</t>
  </si>
  <si>
    <t>BB52A07</t>
  </si>
  <si>
    <t>BB52A08</t>
  </si>
  <si>
    <t>BB52A09</t>
  </si>
  <si>
    <t>BB52A10</t>
  </si>
  <si>
    <t>BB52A11</t>
  </si>
  <si>
    <t>BB52A12</t>
  </si>
  <si>
    <t>BB52A13</t>
  </si>
  <si>
    <t>BB52A14</t>
  </si>
  <si>
    <t>BB52A15</t>
  </si>
  <si>
    <t>BB52A16</t>
  </si>
  <si>
    <t>BB53A01</t>
  </si>
  <si>
    <t>BB53A02</t>
  </si>
  <si>
    <t>BB53A03</t>
  </si>
  <si>
    <t>BB54A01</t>
  </si>
  <si>
    <t>BB54A02</t>
  </si>
  <si>
    <t>BB54A03</t>
  </si>
  <si>
    <t>BB54A04</t>
  </si>
  <si>
    <t>BB54A05</t>
  </si>
  <si>
    <t>BB54A06</t>
  </si>
  <si>
    <t>BB54A07</t>
  </si>
  <si>
    <t>BB54A08</t>
  </si>
  <si>
    <t>BB54A09</t>
  </si>
  <si>
    <t>BB54A10</t>
  </si>
  <si>
    <t>BB54A11</t>
  </si>
  <si>
    <t>BB54A12</t>
  </si>
  <si>
    <t>BB54A13</t>
  </si>
  <si>
    <t>BB54A14</t>
  </si>
  <si>
    <t>BB54A15</t>
  </si>
  <si>
    <t>BB54A16</t>
  </si>
  <si>
    <t>BB55A01</t>
  </si>
  <si>
    <t>BB55A02</t>
  </si>
  <si>
    <t>BB55A03</t>
  </si>
  <si>
    <t>BB55A04</t>
  </si>
  <si>
    <t>BB55A05</t>
  </si>
  <si>
    <t>BB55A07</t>
  </si>
  <si>
    <t>BB55A08</t>
  </si>
  <si>
    <t>BB55A09</t>
  </si>
  <si>
    <t>BB55A10</t>
  </si>
  <si>
    <t>BB55A11</t>
  </si>
  <si>
    <t>BB55A12</t>
  </si>
  <si>
    <t>BB55A13</t>
  </si>
  <si>
    <t>BB55A14</t>
  </si>
  <si>
    <t>BB55A15</t>
  </si>
  <si>
    <t>BB55A16</t>
  </si>
  <si>
    <t>BB55A17</t>
  </si>
  <si>
    <t>BB55A18</t>
  </si>
  <si>
    <t>BB55A19</t>
  </si>
  <si>
    <t>BB55A20</t>
  </si>
  <si>
    <t>BB55A21</t>
  </si>
  <si>
    <t>BB55A22</t>
  </si>
  <si>
    <t>Local Contact</t>
  </si>
  <si>
    <t>Local Contact phone number</t>
  </si>
  <si>
    <t>Router Serial Number</t>
  </si>
  <si>
    <t>END POINT- Zip</t>
  </si>
  <si>
    <t>END POINT - Physical Address</t>
  </si>
  <si>
    <t>END POINT - City</t>
  </si>
  <si>
    <t xml:space="preserve"> END POINT - Telephone</t>
  </si>
  <si>
    <t>Agency Supported by</t>
  </si>
  <si>
    <t>WVNET</t>
  </si>
  <si>
    <t>K-12</t>
  </si>
  <si>
    <t>State Police</t>
  </si>
  <si>
    <t>?</t>
  </si>
  <si>
    <t>REGION</t>
  </si>
  <si>
    <t>Mountaineer Country</t>
  </si>
  <si>
    <t>Eastern Panhandle</t>
  </si>
  <si>
    <t>Hatfield-McCoy Mountains</t>
  </si>
  <si>
    <t>Northern Panhandle</t>
  </si>
  <si>
    <t>Metro Valley</t>
  </si>
  <si>
    <t>Potomac Highlands</t>
  </si>
  <si>
    <t>Mountain Lakes</t>
  </si>
  <si>
    <t>Mid-Ohio Valley</t>
  </si>
  <si>
    <t>New River-Greenbrier Valley</t>
  </si>
  <si>
    <t>Date LCR Received</t>
  </si>
  <si>
    <t>fiber and router needed</t>
  </si>
  <si>
    <t>John Watson
jdwatson@access.k12.wv.us</t>
  </si>
  <si>
    <t>FTX1438A2BF</t>
  </si>
  <si>
    <t>FTX1439AH0J</t>
  </si>
  <si>
    <t>FTX1439AH0K</t>
  </si>
  <si>
    <t>FTX1438A2CW</t>
  </si>
  <si>
    <t>FTX1438A2BZ</t>
  </si>
  <si>
    <t>FTX1438A2CS</t>
  </si>
  <si>
    <t xml:space="preserve">same as BB48A07 </t>
  </si>
  <si>
    <t>BTOP - NT10BIX5570031
Asset Tag Number</t>
  </si>
  <si>
    <t>802 Emmett Rousch Drive</t>
  </si>
  <si>
    <t>3093 WV Highway 47w</t>
  </si>
  <si>
    <t>Osteopathic Medical School</t>
  </si>
  <si>
    <t>229 Stratton Street, Room 306</t>
  </si>
  <si>
    <t>Summersville Specialty Clinic - Telecom Room</t>
  </si>
  <si>
    <t>Northern Pocahontas County Health Clinic</t>
  </si>
  <si>
    <t>Tucker County Courthouse</t>
  </si>
  <si>
    <t>Webster County Courthouse</t>
  </si>
  <si>
    <t>PO Box 99; 1255 T J Jackson Drive</t>
  </si>
  <si>
    <t>PO Box 265; 105 Potato Hill</t>
  </si>
  <si>
    <t>PO Box 32; State Routes 4 &amp; 16</t>
  </si>
  <si>
    <t>PO Box 550; 10365 Midland Trail</t>
  </si>
  <si>
    <t>PO Box 145; 347A Rte. 250 South</t>
  </si>
  <si>
    <t>PO Box 266; Rt 14 Cardinal Square</t>
  </si>
  <si>
    <t>225 Holiday Hills (under development)</t>
  </si>
  <si>
    <t>PO Box 10; 7712 Appalachian Hwy</t>
  </si>
  <si>
    <t>PO Box 454; 11823 Coal River Road</t>
  </si>
  <si>
    <t>LCR Total Construction Cost</t>
  </si>
  <si>
    <t>Rejected (Y/N)</t>
  </si>
  <si>
    <t>N</t>
  </si>
  <si>
    <t>Melissa Schkeicher</t>
  </si>
  <si>
    <t>Greg D. Pittman</t>
  </si>
  <si>
    <t>1 (304) 746-2360 x2186</t>
  </si>
  <si>
    <t>1 (304) 838-4268</t>
  </si>
  <si>
    <t>1 (800) 766-7372 x1113</t>
  </si>
  <si>
    <t>1 (304) 265-6111</t>
  </si>
  <si>
    <t>Deidre R. Rainwater</t>
  </si>
  <si>
    <t>1 (304) 957-6933</t>
  </si>
  <si>
    <t>Jamie L. Cartwright</t>
  </si>
  <si>
    <t>1 (304) 957-6937</t>
  </si>
  <si>
    <t>1 (304) 526-8625</t>
  </si>
  <si>
    <t xml:space="preserve">1 (304) 529-6885 </t>
  </si>
  <si>
    <t>1 (304) 733-0871</t>
  </si>
  <si>
    <t>1 (304) 840-5875</t>
  </si>
  <si>
    <t>1 (304) 431-7225</t>
  </si>
  <si>
    <t>1 (304) 487-5045</t>
  </si>
  <si>
    <t>1 (304) 325-3943</t>
  </si>
  <si>
    <t>1 (304) 425-4689</t>
  </si>
  <si>
    <t>1 (304) 425-7487</t>
  </si>
  <si>
    <t>1 (304) 487-8466</t>
  </si>
  <si>
    <t>1 (304) 267-0001</t>
  </si>
  <si>
    <t>1 (304) 528-5555</t>
  </si>
  <si>
    <t>1 (304) 737-3671</t>
  </si>
  <si>
    <t>1 (304) 587-2201</t>
  </si>
  <si>
    <t>1 (304) 873-2101</t>
  </si>
  <si>
    <t>1 (304) 873-1384</t>
  </si>
  <si>
    <t>1 (304) 873-1941</t>
  </si>
  <si>
    <t>1 (304) 574-4225</t>
  </si>
  <si>
    <t>1 (304) 469-2911</t>
  </si>
  <si>
    <t>1 (304) 564-3854</t>
  </si>
  <si>
    <t>1 (304) 724-7986</t>
  </si>
  <si>
    <t>1 (304) 535-6343</t>
  </si>
  <si>
    <t>1 (304) 558-6054</t>
  </si>
  <si>
    <t>1 (304) 436-2101</t>
  </si>
  <si>
    <t>Pamela Beavers
phbeavers@wvsp.state.wv.us</t>
  </si>
  <si>
    <t>1 (304) 436-8461</t>
  </si>
  <si>
    <t>1 (304) 682-6246</t>
  </si>
  <si>
    <t>1 (304) 682-4717</t>
  </si>
  <si>
    <t>1 (304) 732-6953</t>
  </si>
  <si>
    <t>1 (304) 732-6228</t>
  </si>
  <si>
    <t>1 (304) 682-6784</t>
  </si>
  <si>
    <t>1 (304) 294-6687</t>
  </si>
  <si>
    <t>1 (304) 664-5580</t>
  </si>
  <si>
    <t>1 (304) 732-9659</t>
  </si>
  <si>
    <t>1 (304) 420-4600</t>
  </si>
  <si>
    <t>1 (304) 420-0911</t>
  </si>
  <si>
    <t>1 (304) 422-4993</t>
  </si>
  <si>
    <t>1 (304) 375-6052</t>
  </si>
  <si>
    <t>1 (304) 295-7771</t>
  </si>
  <si>
    <t>1 (304) 464-5668</t>
  </si>
  <si>
    <t>1 (304) 428-7041</t>
  </si>
  <si>
    <t>1 (304) 420-4587</t>
  </si>
  <si>
    <t>1 (304) 679-3581</t>
  </si>
  <si>
    <t>1 (304) 420-4862</t>
  </si>
  <si>
    <t>1 (304) 295-3024</t>
  </si>
  <si>
    <t>1 (304) 420-4630</t>
  </si>
  <si>
    <t>1 (304) 424-1850</t>
  </si>
  <si>
    <t>1 (304) 275-8961</t>
  </si>
  <si>
    <t>1 (304) 275-4295</t>
  </si>
  <si>
    <t>1 (304) 275-4271</t>
  </si>
  <si>
    <t>1 (304) 775-4488</t>
  </si>
  <si>
    <t>1 (304) 455-8200</t>
  </si>
  <si>
    <t>1 (304) 889-3288</t>
  </si>
  <si>
    <t>1 (304) 775-5161</t>
  </si>
  <si>
    <t>1 (304) 337-9333</t>
  </si>
  <si>
    <t>1 (304) 455-4545</t>
  </si>
  <si>
    <t>1 (304) 455-2468</t>
  </si>
  <si>
    <t>1 (304) 889-3151</t>
  </si>
  <si>
    <t>1 (304) 386-4115</t>
  </si>
  <si>
    <t>1 (304) 337-2266</t>
  </si>
  <si>
    <t>1 (304) 337-2221</t>
  </si>
  <si>
    <t>1 (304) 455-2291</t>
  </si>
  <si>
    <t>1 (304) 455-1990</t>
  </si>
  <si>
    <t>1 (304) 775-4221</t>
  </si>
  <si>
    <t>1 (304) 775-5221</t>
  </si>
  <si>
    <t>1 (304) 455-8224</t>
  </si>
  <si>
    <t>1 (304) 847-5682</t>
  </si>
  <si>
    <t>1 (304) 226-5725</t>
  </si>
  <si>
    <t>1 (304) 226-3200</t>
  </si>
  <si>
    <t>1 (304) 847-2122</t>
  </si>
  <si>
    <t>1 (304) 847-5764</t>
  </si>
  <si>
    <t>1 (304) 226-5332</t>
  </si>
  <si>
    <t>1 (304) 847-2508</t>
  </si>
  <si>
    <t>1 (304) 272-3951</t>
  </si>
  <si>
    <t>1 (304) 648-8258</t>
  </si>
  <si>
    <t>1 (304) 272-5131</t>
  </si>
  <si>
    <t>1 (304) 272-6333</t>
  </si>
  <si>
    <t>1 (304) 272-3756</t>
  </si>
  <si>
    <t>1 (304) 453-2462</t>
  </si>
  <si>
    <t>1 (304) 648-5338</t>
  </si>
  <si>
    <t>1 (304) 272-3226</t>
  </si>
  <si>
    <t>1 (304) 429-1699</t>
  </si>
  <si>
    <t>1 (304) 453-1521</t>
  </si>
  <si>
    <t>1 (304) 385-4376</t>
  </si>
  <si>
    <t>1 (304) 272-6369</t>
  </si>
  <si>
    <t>1 (304) 472-7782</t>
  </si>
  <si>
    <t>1 (304) 473-4200</t>
  </si>
  <si>
    <t>1 (304) 472-4983</t>
  </si>
  <si>
    <t>1 (304) 472-6564</t>
  </si>
  <si>
    <t>1 (304) 924-6724</t>
  </si>
  <si>
    <t>1 (304) 473-4219</t>
  </si>
  <si>
    <t>1 (304) 472-2339</t>
  </si>
  <si>
    <t>1 (304) 472-6599</t>
  </si>
  <si>
    <t>1 (304) 472-1394</t>
  </si>
  <si>
    <t>1 (304) 472-1278</t>
  </si>
  <si>
    <t>1 (304) 924-6969</t>
  </si>
  <si>
    <t>1 (304) 472-3212</t>
  </si>
  <si>
    <t>1 (304) 924-6381</t>
  </si>
  <si>
    <t>1 (304) 472-1259</t>
  </si>
  <si>
    <t>1 (304) 472-1520</t>
  </si>
  <si>
    <t>1 (304) 472-3310</t>
  </si>
  <si>
    <t>1 (304) 472-3720</t>
  </si>
  <si>
    <t>1 (304) 472-1068</t>
  </si>
  <si>
    <t>1 (304) 455-0913</t>
  </si>
  <si>
    <t>1 (304) 652-6701</t>
  </si>
  <si>
    <t>1 (304) 758-4304</t>
  </si>
  <si>
    <t>1 (304) 652-2601</t>
  </si>
  <si>
    <t>1 (304) 758-2152</t>
  </si>
  <si>
    <t>1 (304) 758-9000</t>
  </si>
  <si>
    <t>1 (304) 758-2102</t>
  </si>
  <si>
    <t>1 (304) 478-3101</t>
  </si>
  <si>
    <t>1 (304) 478-3248</t>
  </si>
  <si>
    <t>1 (304) 463-4582</t>
  </si>
  <si>
    <t>1 (304) 478-3880</t>
  </si>
  <si>
    <t>1 (304) 259-2218</t>
  </si>
  <si>
    <t>1 (304) 478-3606</t>
  </si>
  <si>
    <t>1 (304) 478-2771</t>
  </si>
  <si>
    <t>1 (304) 478-2651</t>
  </si>
  <si>
    <t>1 (304) 463-4422</t>
  </si>
  <si>
    <t>1 (304) 478-2414</t>
  </si>
  <si>
    <t>1 (304) 265-6101</t>
  </si>
  <si>
    <t>1 (304) 265-6121</t>
  </si>
  <si>
    <t>1 (304) 739-4749</t>
  </si>
  <si>
    <t>1 (304) 265-1401</t>
  </si>
  <si>
    <t>1 (304) 466-2800</t>
  </si>
  <si>
    <t>1 (304) 466-5613</t>
  </si>
  <si>
    <t>1 (304) 466-4490</t>
  </si>
  <si>
    <t>1 (304) 466-7103</t>
  </si>
  <si>
    <t>1 (304) 927-1495</t>
  </si>
  <si>
    <t>1 (304) 927-0950</t>
  </si>
  <si>
    <t>1 (304) 927-0918</t>
  </si>
  <si>
    <t>1 (304) 565-4608</t>
  </si>
  <si>
    <t>1 (304) 577-6071</t>
  </si>
  <si>
    <t>1 (304) 927-1130</t>
  </si>
  <si>
    <t>1 (304) 577-6731</t>
  </si>
  <si>
    <t>1 (304) 927-6428</t>
  </si>
  <si>
    <t>1 (304) 927-6415</t>
  </si>
  <si>
    <t>1 (304) 927-6420</t>
  </si>
  <si>
    <t>1 (304) 927-6433</t>
  </si>
  <si>
    <t>1 (304) 565-3721</t>
  </si>
  <si>
    <t>1 (304) 927-2860</t>
  </si>
  <si>
    <t>1 (304) 643-2101</t>
  </si>
  <si>
    <t>1 (304) 659-2917</t>
  </si>
  <si>
    <t>1 (304) 659-2197</t>
  </si>
  <si>
    <t>1 (304) 477-3273</t>
  </si>
  <si>
    <t>1 (304) 869-3512</t>
  </si>
  <si>
    <t>1 (304) 869-3526</t>
  </si>
  <si>
    <t>1 (304) 643-2220</t>
  </si>
  <si>
    <t>1 (304) 869-3305</t>
  </si>
  <si>
    <t>1 (304) 659-2140</t>
  </si>
  <si>
    <t>1 (304) 643-2164</t>
  </si>
  <si>
    <t>1 (304) 335-2050</t>
  </si>
  <si>
    <t>1 (304) 637-0200</t>
  </si>
  <si>
    <t>1 (304) 637-0382</t>
  </si>
  <si>
    <t>1 (304) 636-1945</t>
  </si>
  <si>
    <t>1 (304) 339-6071</t>
  </si>
  <si>
    <t>1 (304) 335-6277</t>
  </si>
  <si>
    <t>1 (304) 227-4788</t>
  </si>
  <si>
    <t>1 (304) 924-5063</t>
  </si>
  <si>
    <t>1 (304) 637-0287</t>
  </si>
  <si>
    <t>1 (304) 823-1026</t>
  </si>
  <si>
    <t>1 (304) 637-0278</t>
  </si>
  <si>
    <t>1 (304) 637-0313</t>
  </si>
  <si>
    <t>1 (304) 339-4950</t>
  </si>
  <si>
    <t>1 (304) 636-9150</t>
  </si>
  <si>
    <t>1 (304) 924-5525</t>
  </si>
  <si>
    <t>1 (304) 227-4114</t>
  </si>
  <si>
    <t>1 (304) 636-9164</t>
  </si>
  <si>
    <t>1 (304) 637-0379</t>
  </si>
  <si>
    <t>1 (304) 636-2053</t>
  </si>
  <si>
    <t>1 (304) 335-2291</t>
  </si>
  <si>
    <t>1 (304) 683-4306</t>
  </si>
  <si>
    <t>1 (304) 255-1397</t>
  </si>
  <si>
    <t>1 (304) 854-0101</t>
  </si>
  <si>
    <t>1 (304) 256-6786</t>
  </si>
  <si>
    <t>1 (304) 256-6726</t>
  </si>
  <si>
    <t>1 (304) 255-0911</t>
  </si>
  <si>
    <t>1 (304) 854-2677</t>
  </si>
  <si>
    <t>1 (304) 683-5990</t>
  </si>
  <si>
    <t>1 (304) 763-2681</t>
  </si>
  <si>
    <t>1 (304) 255-0511</t>
  </si>
  <si>
    <t>1 (304) 250-6570</t>
  </si>
  <si>
    <t>1 (304) 250-6550</t>
  </si>
  <si>
    <t>1 (304) 255-9126</t>
  </si>
  <si>
    <t>1 (304) 256-6780</t>
  </si>
  <si>
    <t>1 (304) 757-4200</t>
  </si>
  <si>
    <t>1 (304) 201-5700</t>
  </si>
  <si>
    <t>1 (304) 757-6999</t>
  </si>
  <si>
    <t>1 (304) 757-4845</t>
  </si>
  <si>
    <t>1 (304) 586-2000</t>
  </si>
  <si>
    <t>1 (304) 586-0246</t>
  </si>
  <si>
    <t>1 (304) 586-4295</t>
  </si>
  <si>
    <t>1 (304) 757-7308</t>
  </si>
  <si>
    <t>1 (304) 755-3241</t>
  </si>
  <si>
    <t>1 (304) 562-6711</t>
  </si>
  <si>
    <t>1 (304) 937-3538</t>
  </si>
  <si>
    <t>1 (304) 586-2055</t>
  </si>
  <si>
    <t>1 (304) 586-0202</t>
  </si>
  <si>
    <t>1 (304) 329-1101</t>
  </si>
  <si>
    <t>1 (304) 329-1855</t>
  </si>
  <si>
    <t>1 (304) 789-2724</t>
  </si>
  <si>
    <t>1 (304) 329-1499</t>
  </si>
  <si>
    <t>1 (304) 864-5221</t>
  </si>
  <si>
    <t>1 (304) 864-3835</t>
  </si>
  <si>
    <t>1 (304) 568-2292</t>
  </si>
  <si>
    <t>1 (304) 789-2344</t>
  </si>
  <si>
    <t>1 (304) 454-9311</t>
  </si>
  <si>
    <t>1 (304) 329-0400</t>
  </si>
  <si>
    <t>1 (304) 329-1034</t>
  </si>
  <si>
    <t>1 (304) 892-4456</t>
  </si>
  <si>
    <t>1 (304) 329-0033</t>
  </si>
  <si>
    <t>1 (304) 379-2593</t>
  </si>
  <si>
    <t>1 (304) 735-3781</t>
  </si>
  <si>
    <t>1 (304) 329-0070</t>
  </si>
  <si>
    <t>1 (304) 456-5115</t>
  </si>
  <si>
    <t>1 (304) 799-4101</t>
  </si>
  <si>
    <t>1 (304) 799-3985</t>
  </si>
  <si>
    <t>1 (304) 799-6000</t>
  </si>
  <si>
    <t>1 (304) 653-4936</t>
  </si>
  <si>
    <t>1 (304) 456-4507</t>
  </si>
  <si>
    <t>1 (304) 456-3142</t>
  </si>
  <si>
    <t>1 (304) 799-6565</t>
  </si>
  <si>
    <t>1 (304) 799-6773</t>
  </si>
  <si>
    <t>1 (304) 653-4221</t>
  </si>
  <si>
    <t>1 (304) 456-4865</t>
  </si>
  <si>
    <t>1 (304) 799-6551</t>
  </si>
  <si>
    <t>1 (304) 653-4201</t>
  </si>
  <si>
    <t>1 (304) 799-4549</t>
  </si>
  <si>
    <t>1 (304) 684-7101</t>
  </si>
  <si>
    <t>1 (304) 684-2448</t>
  </si>
  <si>
    <t>1 (304) 684-7494</t>
  </si>
  <si>
    <t>1 (304) 684-2464</t>
  </si>
  <si>
    <t>1 (304) 684-7542</t>
  </si>
  <si>
    <t>1 (304) 684-5500</t>
  </si>
  <si>
    <t>1 (304) 358-3254</t>
  </si>
  <si>
    <t>1 (304) 358-2200</t>
  </si>
  <si>
    <t>1 (304) 358-3889</t>
  </si>
  <si>
    <t>1 (304) 358-7038</t>
  </si>
  <si>
    <t>1 (304) 358-2573</t>
  </si>
  <si>
    <t>1 (304) 249-5381</t>
  </si>
  <si>
    <t>1 (304) 304-2206</t>
  </si>
  <si>
    <t>1 (304) 358-2505</t>
  </si>
  <si>
    <t>1 (304) 234-0123</t>
  </si>
  <si>
    <t>1 (304) 238-1100</t>
  </si>
  <si>
    <t>1 (304) 234-3756</t>
  </si>
  <si>
    <t>1 (304) 242-1800</t>
  </si>
  <si>
    <t>1 (304) 232-0244</t>
  </si>
  <si>
    <t>1 (304) 233-9506</t>
  </si>
  <si>
    <t>1 (304) 243-0378</t>
  </si>
  <si>
    <t>1 (304) 243-0400</t>
  </si>
  <si>
    <t>1 (304) 243-0425</t>
  </si>
  <si>
    <t>1 (304) 336-7221</t>
  </si>
  <si>
    <t>1 (304) 243-0394</t>
  </si>
  <si>
    <t>1 (304) 243-0387</t>
  </si>
  <si>
    <t>1 (304) 243-0354</t>
  </si>
  <si>
    <t>1 (304) 243-0372</t>
  </si>
  <si>
    <t>1 (304) 243-0369</t>
  </si>
  <si>
    <t>1 (304) 243-0366</t>
  </si>
  <si>
    <t>1 (304) 243-0363</t>
  </si>
  <si>
    <t>1 (304) 243-0381</t>
  </si>
  <si>
    <t>1 (304) 243-0350</t>
  </si>
  <si>
    <t>1 (304) 234-3656</t>
  </si>
  <si>
    <t>1 (304) 238-1007</t>
  </si>
  <si>
    <t>1 (304) 883-2380</t>
  </si>
  <si>
    <t>1 (304) 872-2891</t>
  </si>
  <si>
    <t>1 (304) 872-1663</t>
  </si>
  <si>
    <t>1 (304) 846-4980</t>
  </si>
  <si>
    <t>1 (304) 883-3900</t>
  </si>
  <si>
    <t>1 (304) 846-2211</t>
  </si>
  <si>
    <t>1 (304) 574-2096</t>
  </si>
  <si>
    <t>1 (304) 872-0800</t>
  </si>
  <si>
    <t>1 (304) 846-6510</t>
  </si>
  <si>
    <t>1 (304) 872-7892</t>
  </si>
  <si>
    <t>1 (304) 872-4970</t>
  </si>
  <si>
    <t>1 (304) 872-0844</t>
  </si>
  <si>
    <t>1 (304) 846-6099</t>
  </si>
  <si>
    <t>1 (304) 742-3532</t>
  </si>
  <si>
    <t>1 (304) 872-2882</t>
  </si>
  <si>
    <t>1 (304) 632-1323</t>
  </si>
  <si>
    <t>1 (304) 742-5611</t>
  </si>
  <si>
    <t>1 (304) 846-6808</t>
  </si>
  <si>
    <t>1 (304) 872-7820</t>
  </si>
  <si>
    <t>1 (304) 947-5500</t>
  </si>
  <si>
    <t>1 (304) 258-0000</t>
  </si>
  <si>
    <t>1 (304) 258-0327</t>
  </si>
  <si>
    <t>1 (304) 947-7013</t>
  </si>
  <si>
    <t>1 (304) 258-3350</t>
  </si>
  <si>
    <t>1 (304) 258-2372</t>
  </si>
  <si>
    <t>1 (304) 258-8540</t>
  </si>
  <si>
    <t>1 (304) 753-4336</t>
  </si>
  <si>
    <t>1 (304) 772-5100</t>
  </si>
  <si>
    <t>1 (304) 772-3911</t>
  </si>
  <si>
    <t>1 (304) 772-3038</t>
  </si>
  <si>
    <t>1 (304) 753-9568</t>
  </si>
  <si>
    <t>1 (304) 772-3096</t>
  </si>
  <si>
    <t>1 (304) 285-3200</t>
  </si>
  <si>
    <t>1 (304) 598-0301</t>
  </si>
  <si>
    <t>1 (304) 432-8531</t>
  </si>
  <si>
    <t>1 (304) 291-7425</t>
  </si>
  <si>
    <t>1 (304) 291-0703</t>
  </si>
  <si>
    <t>1 (304) 594-1020</t>
  </si>
  <si>
    <t>1 (304) 983-7700</t>
  </si>
  <si>
    <t>1 (304) 662-6113</t>
  </si>
  <si>
    <t>1 (304) 798-3230</t>
  </si>
  <si>
    <t>1 (304) 432-8208</t>
  </si>
  <si>
    <t>1 (304) 983-8972</t>
  </si>
  <si>
    <t>1 (304) 291-7230</t>
  </si>
  <si>
    <t>1 (304) 235-6000</t>
  </si>
  <si>
    <t>1 (304) 664-3950</t>
  </si>
  <si>
    <t>1 (304) 235-0566</t>
  </si>
  <si>
    <t>1 (304) 426-6306</t>
  </si>
  <si>
    <t>1 (304) 393-4553</t>
  </si>
  <si>
    <t>1 (304) 664-8886</t>
  </si>
  <si>
    <t>1 (304) 475-2749</t>
  </si>
  <si>
    <t>1 (304) 752-7036</t>
  </si>
  <si>
    <t>1 (304) 235-0330</t>
  </si>
  <si>
    <t>1 (304) 788-1101</t>
  </si>
  <si>
    <t>1 (304) 788-1821</t>
  </si>
  <si>
    <t>1 (304) 289-3690</t>
  </si>
  <si>
    <t>1 (304) 355-2757</t>
  </si>
  <si>
    <t>1 (304) 788-3222</t>
  </si>
  <si>
    <t>1 (304) 298-4493</t>
  </si>
  <si>
    <t>1 (304) 289-6018</t>
  </si>
  <si>
    <t>1 (304) 738-0400</t>
  </si>
  <si>
    <t>1 (304) 788-4249</t>
  </si>
  <si>
    <t>1 (304) 788-4213</t>
  </si>
  <si>
    <t>1 (304) 788-4220</t>
  </si>
  <si>
    <t>1 (304) 788-4230</t>
  </si>
  <si>
    <t>1 (304) 788-4216</t>
  </si>
  <si>
    <t>1 (304) 726-4339</t>
  </si>
  <si>
    <t>1 (304) 298-3616</t>
  </si>
  <si>
    <t>1 (304) 726-4767</t>
  </si>
  <si>
    <t>1 (304) 788-4215</t>
  </si>
  <si>
    <t>1 (304) 298-3632</t>
  </si>
  <si>
    <t>1 (304) 446-5141</t>
  </si>
  <si>
    <t>1 (304) 289-3073</t>
  </si>
  <si>
    <t>1 (304) 788-4240</t>
  </si>
  <si>
    <t>1 (304) 788-0386</t>
  </si>
  <si>
    <t>1 (304) 788-3924</t>
  </si>
  <si>
    <t>1 (304) 327-0723</t>
  </si>
  <si>
    <t>1 (304) 425-5753</t>
  </si>
  <si>
    <t>1 (304) 425-2101</t>
  </si>
  <si>
    <t>1 (304) 425-0385</t>
  </si>
  <si>
    <t>1 (304) 327-1100</t>
  </si>
  <si>
    <t>1 (304) 448-3118</t>
  </si>
  <si>
    <t>1 (304) 875-4622</t>
  </si>
  <si>
    <t>1 (304) 436-3070</t>
  </si>
  <si>
    <t>1 (304) 862-4541</t>
  </si>
  <si>
    <t>1 (304) 938-3825</t>
  </si>
  <si>
    <t>1 (304) 967-5140</t>
  </si>
  <si>
    <t>Sgt. Scott Davis
sedavis@wvsp.state.wv.us</t>
  </si>
  <si>
    <t>1 (304) 875-2283</t>
  </si>
  <si>
    <t>1 (304) 938-2407</t>
  </si>
  <si>
    <t>1 (304) 436-2336</t>
  </si>
  <si>
    <t>Alice Workman
akworkman@wvsp.state.wv.us</t>
  </si>
  <si>
    <t>Alison Wilson
arwilson@wvsp.state.wv.us</t>
  </si>
  <si>
    <t>1 (304) 938-2227</t>
  </si>
  <si>
    <t>1 (304) 436-3851</t>
  </si>
  <si>
    <t>1 (304) 436-5420</t>
  </si>
  <si>
    <t>1 (304) 436-8530</t>
  </si>
  <si>
    <t>1 (304) 436-8548</t>
  </si>
  <si>
    <t>1 (304) 675-0850</t>
  </si>
  <si>
    <t>1 (304) 675-9911</t>
  </si>
  <si>
    <t>1 (304) 882-3252</t>
  </si>
  <si>
    <t>1 (304) 675-0894</t>
  </si>
  <si>
    <t>1 (304) 743-6200</t>
  </si>
  <si>
    <t>1 (304) 773-5580</t>
  </si>
  <si>
    <t>1 (304) 882-2025</t>
  </si>
  <si>
    <t>1 (304) 675-1997</t>
  </si>
  <si>
    <t>1 (304) 843-4100</t>
  </si>
  <si>
    <t>1 (304) 843-4067</t>
  </si>
  <si>
    <t>1 (304) 843-1130</t>
  </si>
  <si>
    <t>1 (304) 686-2140</t>
  </si>
  <si>
    <t>1 (304) 232-9720</t>
  </si>
  <si>
    <t>1 (304) 845-6911</t>
  </si>
  <si>
    <t>1 (304) 843-4420</t>
  </si>
  <si>
    <t>1 (304) 233-3331</t>
  </si>
  <si>
    <t>1 (304) 547-5041</t>
  </si>
  <si>
    <t>1 (304) 843-4440</t>
  </si>
  <si>
    <t>1 (304) 843-4435</t>
  </si>
  <si>
    <t>1 (304) 843-4444</t>
  </si>
  <si>
    <t>1 (304) 843-4427</t>
  </si>
  <si>
    <t>1 (304) 843-4425</t>
  </si>
  <si>
    <t>1 (304) 232-6530</t>
  </si>
  <si>
    <t>1 (304) 686-3336</t>
  </si>
  <si>
    <t>1 (304) 686-3305</t>
  </si>
  <si>
    <t>1 (304) 843-4142</t>
  </si>
  <si>
    <t>1 (304) 845-5891</t>
  </si>
  <si>
    <t>1 (304) 367-8740</t>
  </si>
  <si>
    <t>Laura Cecil
ljcecil@wvsp.state.wv.us</t>
  </si>
  <si>
    <t>1 (304) 327-9342</t>
  </si>
  <si>
    <t>Sgt. John Gillespie
jcgillespie@wvsp.state.wv.us</t>
  </si>
  <si>
    <t>Melinda Christian
mechristian@wvsp.state.wv.us</t>
  </si>
  <si>
    <t>1 (304) 367-2701</t>
  </si>
  <si>
    <t>1 (304) 366-0196</t>
  </si>
  <si>
    <t>1 (304) 366-5693</t>
  </si>
  <si>
    <t>1 (304) 986-2803</t>
  </si>
  <si>
    <t>1 (304) 449-1021</t>
  </si>
  <si>
    <t>1 (304) 366-1210</t>
  </si>
  <si>
    <t>1 (304) 368-4460</t>
  </si>
  <si>
    <t>1 (304) 367-5448</t>
  </si>
  <si>
    <t>1 (304) 792-7200</t>
  </si>
  <si>
    <t>1 (304) 239-3032</t>
  </si>
  <si>
    <t>1 (304) 752-0917</t>
  </si>
  <si>
    <t>1 (304) 235-6029</t>
  </si>
  <si>
    <t>1 (304) 583-7887</t>
  </si>
  <si>
    <t>1 (304) 752-6652</t>
  </si>
  <si>
    <t>1 (304) 792-7218</t>
  </si>
  <si>
    <t>1 (304) 792-8600</t>
  </si>
  <si>
    <t>1 (304) 824-3101</t>
  </si>
  <si>
    <t>1 (304) 824-3443</t>
  </si>
  <si>
    <t>1 (304) 778-7315</t>
  </si>
  <si>
    <t>1 (304) 824-5481</t>
  </si>
  <si>
    <t>1 (304) 778-3454</t>
  </si>
  <si>
    <t>1 (304) 756-3121</t>
  </si>
  <si>
    <t>1 (304) 824-6000</t>
  </si>
  <si>
    <t>1 (304) 524-2101</t>
  </si>
  <si>
    <t>1 (304) 824-3336</t>
  </si>
  <si>
    <t>1 (304) 269-0500</t>
  </si>
  <si>
    <t>1 (304) 269-8235</t>
  </si>
  <si>
    <t>1 (304) 269-5151</t>
  </si>
  <si>
    <t>1 (304) 452-8887</t>
  </si>
  <si>
    <t>1 (304) 746-7880</t>
  </si>
  <si>
    <t>1 (304) 344-9841</t>
  </si>
  <si>
    <t>1 (304) 926-1610</t>
  </si>
  <si>
    <t>1 (304) 926-1600</t>
  </si>
  <si>
    <t>1 (304) 341-0511</t>
  </si>
  <si>
    <t>1 (304) 343-4177</t>
  </si>
  <si>
    <t>1 (304) 414-4499</t>
  </si>
  <si>
    <t>1 (304) 720-4466</t>
  </si>
  <si>
    <t>1 (304) 595-5006</t>
  </si>
  <si>
    <t>1 (304) 734-2040</t>
  </si>
  <si>
    <t>1 (304) 949-3136</t>
  </si>
  <si>
    <t>1 (304) 925-1218</t>
  </si>
  <si>
    <t>1 (304) 558-1336</t>
  </si>
  <si>
    <t>1 (304) 558-2110</t>
  </si>
  <si>
    <t>1 (304) 744-4258</t>
  </si>
  <si>
    <t>1 (304) 561-6318</t>
  </si>
  <si>
    <t>1 (304) 744-6561</t>
  </si>
  <si>
    <t>1 (304) 766-3502</t>
  </si>
  <si>
    <t>1 (304) 348-1902</t>
  </si>
  <si>
    <t>1 (304) 558-1390</t>
  </si>
  <si>
    <t>1 (304) 558-3597</t>
  </si>
  <si>
    <t>1 (304) 728-3290</t>
  </si>
  <si>
    <t>1 (304) 876-2783</t>
  </si>
  <si>
    <t>1 (304) 535-2301</t>
  </si>
  <si>
    <t>1 (304) 725-6227</t>
  </si>
  <si>
    <t>1 (304) 728-3215</t>
  </si>
  <si>
    <t>1 (304) 372-7850</t>
  </si>
  <si>
    <t>1 (304) 373-2208</t>
  </si>
  <si>
    <t>1 (304) 372-5343</t>
  </si>
  <si>
    <t>1 (304) 273-5343</t>
  </si>
  <si>
    <t>1 (304) 372-7854</t>
  </si>
  <si>
    <t>1 (304) 373-2258</t>
  </si>
  <si>
    <t>1 (304) 558-8145</t>
  </si>
  <si>
    <t>1 (304) 592-1101</t>
  </si>
  <si>
    <t>1 (304) 627-2300</t>
  </si>
  <si>
    <t>1 (304) 623-4115</t>
  </si>
  <si>
    <t>1 (304) 745-4865</t>
  </si>
  <si>
    <t>1 (304) 592-1700</t>
  </si>
  <si>
    <t>1 (304) 622-7563</t>
  </si>
  <si>
    <t>1 (304) 627-2236</t>
  </si>
  <si>
    <t>1 (304) 842-8248</t>
  </si>
  <si>
    <t>1 (304) 624-9875</t>
  </si>
  <si>
    <t>1 (304) 627-2308</t>
  </si>
  <si>
    <t>1 (304) 624-8675</t>
  </si>
  <si>
    <t>1 (304) 897-5915</t>
  </si>
  <si>
    <t>1 (304) 564-4040</t>
  </si>
  <si>
    <t>1 (304) 797-8510</t>
  </si>
  <si>
    <t>1 (304) 564-3471</t>
  </si>
  <si>
    <t>1 (304) 387-1010</t>
  </si>
  <si>
    <t>1 (304) 748-1950</t>
  </si>
  <si>
    <t>1 (304) 748-6080</t>
  </si>
  <si>
    <t>1 (304) 748-7600</t>
  </si>
  <si>
    <t>1 (304) 387-2363</t>
  </si>
  <si>
    <t>1 (304) 564-3500</t>
  </si>
  <si>
    <t>1 (304) 564-3242</t>
  </si>
  <si>
    <t>1 (304) 723-2818</t>
  </si>
  <si>
    <t>1 (304) 564-3337</t>
  </si>
  <si>
    <t>1 (304) 723-2525</t>
  </si>
  <si>
    <t>1 (304) 387-1915</t>
  </si>
  <si>
    <t>1 (304) 748-1490</t>
  </si>
  <si>
    <t>1 (304) 564-3311</t>
  </si>
  <si>
    <t>1 (304) 822-3561</t>
  </si>
  <si>
    <t>1 (304) 496-7854</t>
  </si>
  <si>
    <t>1 (304) 822-7513</t>
  </si>
  <si>
    <t>1 (304) 822-3185</t>
  </si>
  <si>
    <t>1 (304) 856-3777</t>
  </si>
  <si>
    <t>1 (304) 822-4880</t>
  </si>
  <si>
    <t>1 (304) 822-5385</t>
  </si>
  <si>
    <t>1 (304) 496-1369</t>
  </si>
  <si>
    <t>1 (304) 496-7069</t>
  </si>
  <si>
    <t>1 (304) 496-7001</t>
  </si>
  <si>
    <t>1 (304) 822-5022</t>
  </si>
  <si>
    <t>1 (304) 647-4411</t>
  </si>
  <si>
    <t>1 (304) 438-3000</t>
  </si>
  <si>
    <t>1 (304) 647-7600</t>
  </si>
  <si>
    <t>1 (304) 392-6158</t>
  </si>
  <si>
    <t>1 (304) 445-7221</t>
  </si>
  <si>
    <t>1 (304) 536-1171</t>
  </si>
  <si>
    <t>1 (304) 438-3008</t>
  </si>
  <si>
    <t>1 (304) 647-7400</t>
  </si>
  <si>
    <t>1 (304) 647-7568</t>
  </si>
  <si>
    <t>1 (304) 647-5407</t>
  </si>
  <si>
    <t>1 (304) 536-4151</t>
  </si>
  <si>
    <t>1 (304) 647-7545</t>
  </si>
  <si>
    <t>1 (304) 536-3911</t>
  </si>
  <si>
    <t>1 (304) 647-6602</t>
  </si>
  <si>
    <t>1 (304) 257-1026</t>
  </si>
  <si>
    <t>1 (304) 257-2140</t>
  </si>
  <si>
    <t>1 (304) 257-2448</t>
  </si>
  <si>
    <t>1 (304) 257-4122</t>
  </si>
  <si>
    <t>1 (304) 693-7504</t>
  </si>
  <si>
    <t>1 (304) 693-7612</t>
  </si>
  <si>
    <t>1 (304) 257-1220</t>
  </si>
  <si>
    <t>1 (304) 257-4550</t>
  </si>
  <si>
    <t>1 (304) 462-7101</t>
  </si>
  <si>
    <t>1 (304) 462-5620</t>
  </si>
  <si>
    <t>1 (304) 462-8655</t>
  </si>
  <si>
    <t>1 (304) 462-7605</t>
  </si>
  <si>
    <t>1 (304) 462-8035</t>
  </si>
  <si>
    <t>1 (304) 462-7241</t>
  </si>
  <si>
    <t>1 (304) 469-3345</t>
  </si>
  <si>
    <t>1 (304) 469-2905</t>
  </si>
  <si>
    <t>1 (304) 574-3960</t>
  </si>
  <si>
    <t>1 (304) 469-4875</t>
  </si>
  <si>
    <t>1 (304) 469-6331</t>
  </si>
  <si>
    <t>1 (304) 877-9133</t>
  </si>
  <si>
    <t>1 (304) 658-5100</t>
  </si>
  <si>
    <t>1 (304) 469-2915</t>
  </si>
  <si>
    <t>1 (304) 779-2161</t>
  </si>
  <si>
    <t>1 (304) 574-1610</t>
  </si>
  <si>
    <t>1 (304) 201-3254</t>
  </si>
  <si>
    <t>1 (304) 469-9890</t>
  </si>
  <si>
    <t>1 (304) 465-0121</t>
  </si>
  <si>
    <t>1 (304) 877-3260</t>
  </si>
  <si>
    <t>1 (304) 442-5665</t>
  </si>
  <si>
    <t>1 (304) 484-7942</t>
  </si>
  <si>
    <t>1 (304) 574-0070</t>
  </si>
  <si>
    <t>1 (304) 658-5472</t>
  </si>
  <si>
    <t>1 (304) 877-6904</t>
  </si>
  <si>
    <t>1 (304) 442-2321</t>
  </si>
  <si>
    <t>1 (304) 782-2461</t>
  </si>
  <si>
    <t>1 (304) 782-1128</t>
  </si>
  <si>
    <t>1 (304) 873-2631</t>
  </si>
  <si>
    <t>1 (304) 587-4539</t>
  </si>
  <si>
    <t>1 (304) 587-4254</t>
  </si>
  <si>
    <t>1 (304) 587-4823</t>
  </si>
  <si>
    <t>1 (304) 548-7101</t>
  </si>
  <si>
    <t>1 (304) 587-4259</t>
  </si>
  <si>
    <t>1 (304) 354-6334</t>
  </si>
  <si>
    <t>1 (304) 354-9271</t>
  </si>
  <si>
    <t>1 (304) 354-6300</t>
  </si>
  <si>
    <t>1 (304) 354-6022</t>
  </si>
  <si>
    <t>1 (304) 354-6151</t>
  </si>
  <si>
    <t>1 (304) 655-8616</t>
  </si>
  <si>
    <t>1 (304) 354-6148</t>
  </si>
  <si>
    <t>1 (304) 354-6910</t>
  </si>
  <si>
    <t>1 (304) 743-7495</t>
  </si>
  <si>
    <t>1 (304) 523-2764</t>
  </si>
  <si>
    <t>1 (304) 429-6683</t>
  </si>
  <si>
    <t>1 (304) 525-4112</t>
  </si>
  <si>
    <t>1 (304) 528-6445</t>
  </si>
  <si>
    <t>1 (304) 733-6821</t>
  </si>
  <si>
    <t>1 (304) 526-9797</t>
  </si>
  <si>
    <t>1 (304) 529-3357</t>
  </si>
  <si>
    <t>1 (304) 743-6711</t>
  </si>
  <si>
    <t>1 (304) 528-5697</t>
  </si>
  <si>
    <t>1 (304) 528-5696</t>
  </si>
  <si>
    <t>1 (304) 528-5700</t>
  </si>
  <si>
    <t>1 (304) 733-2186</t>
  </si>
  <si>
    <t>1 (304) 733-3022</t>
  </si>
  <si>
    <t>1 (304) 736-4621</t>
  </si>
  <si>
    <t>1 (304) 736-0915</t>
  </si>
  <si>
    <t>1 (304) 733-3037</t>
  </si>
  <si>
    <t>1 (304) 374-8015</t>
  </si>
  <si>
    <t>1 (304) 737-1551</t>
  </si>
  <si>
    <t>1 (304) 527-0860</t>
  </si>
  <si>
    <t>1 (304) 737-0133</t>
  </si>
  <si>
    <t>1 (304) 737-2922</t>
  </si>
  <si>
    <t>1 (304) 748-7760</t>
  </si>
  <si>
    <t>1 (304) 527-2250</t>
  </si>
  <si>
    <t>1 (304) 527-0870</t>
  </si>
  <si>
    <t>1 (304) 737-1760</t>
  </si>
  <si>
    <t>1 (304) 527-1942</t>
  </si>
  <si>
    <t>1 (304) 748-8188</t>
  </si>
  <si>
    <t>1 (304) 527-1410</t>
  </si>
  <si>
    <t>1 (304) 394-5341</t>
  </si>
  <si>
    <t>1 (304) 737-3661</t>
  </si>
  <si>
    <t>1 (304) 765-2101</t>
  </si>
  <si>
    <t>1 (304) 765-7904</t>
  </si>
  <si>
    <t>1 (304) 765-3320</t>
  </si>
  <si>
    <t>1 (304) 765-7224</t>
  </si>
  <si>
    <t>1 (304) 364-8292</t>
  </si>
  <si>
    <t>1 (304) 853-2338</t>
  </si>
  <si>
    <t>1 (304) 247-6202</t>
  </si>
  <si>
    <t>1 (304) 369-1230</t>
  </si>
  <si>
    <t>1 (304) 369-7967</t>
  </si>
  <si>
    <t>1 (304) 369-7800</t>
  </si>
  <si>
    <t>1 (304) 369-0310</t>
  </si>
  <si>
    <t>1 (304) 854-0196</t>
  </si>
  <si>
    <t>1 (304) 369-7842</t>
  </si>
  <si>
    <t>1 (304) 247-6530</t>
  </si>
  <si>
    <t>1 (304) 837-8437</t>
  </si>
  <si>
    <t>1 (304) 369-2987</t>
  </si>
  <si>
    <t>1 (304) 837-3301</t>
  </si>
  <si>
    <t>1 (304) 369-4099</t>
  </si>
  <si>
    <t>1 (304) 264-9202</t>
  </si>
  <si>
    <t>1 (304) 267-0045</t>
  </si>
  <si>
    <t>1 (304) 263-1345</t>
  </si>
  <si>
    <t>1 (304) 263-1743</t>
  </si>
  <si>
    <t>1 (304) 267-8933</t>
  </si>
  <si>
    <t>1 (304) 229-2220</t>
  </si>
  <si>
    <t>1 (304) 754-3949</t>
  </si>
  <si>
    <t>1 (304) 274-3443</t>
  </si>
  <si>
    <t>1 (304) 274-3688</t>
  </si>
  <si>
    <t>1 (304) 267-0164</t>
  </si>
  <si>
    <t>1 (304) 260-4363</t>
  </si>
  <si>
    <t>1 (304) 267-0055</t>
  </si>
  <si>
    <t>1 (304) 267-0156</t>
  </si>
  <si>
    <t>1 (304) 264-1927</t>
  </si>
  <si>
    <t>1 (304) 457-5686</t>
  </si>
  <si>
    <t>1 (304) 457-3495</t>
  </si>
  <si>
    <t>1 (304) 457-3239</t>
  </si>
  <si>
    <t>1 (304) 457-1360</t>
  </si>
  <si>
    <t>1 (304) 739-4696</t>
  </si>
  <si>
    <t>1 (304) 457-1485</t>
  </si>
  <si>
    <t>1 (304) 823-1200</t>
  </si>
  <si>
    <t>1 (304) 457-4229</t>
  </si>
  <si>
    <t>1 (304) 823-1411</t>
  </si>
  <si>
    <t>1 (304) 457-2232</t>
  </si>
  <si>
    <t>Sandi Brubeck
sabrubeck@wvsp.state.wv.us</t>
  </si>
  <si>
    <t>Huntington / Cabell - Troop 5 State Police</t>
  </si>
  <si>
    <t>Martinsburg / Berkeley - Troop 2 State Police</t>
  </si>
  <si>
    <t>Clay - Troop 4 State Police</t>
  </si>
  <si>
    <t>West Union / Doddridge - Troop 1 State Police</t>
  </si>
  <si>
    <t>New Cumberland / Hancock - Troop 1 State Police</t>
  </si>
  <si>
    <t>Suzanne Mitchell
smitchell@wvsp.state.wv.us</t>
  </si>
  <si>
    <t>Charles Town / Jefferson - Troop 2 Command HDQ State Police</t>
  </si>
  <si>
    <t>Lt. Eric Burnette
edburnett@wvsp.state.wv.us</t>
  </si>
  <si>
    <t>Welch / McDowell - Troop 6 State Police</t>
  </si>
  <si>
    <t>Princeton / Mercer - Troop 6  State Police</t>
  </si>
  <si>
    <t>Princeton Turnpike / Mercer State Police</t>
  </si>
  <si>
    <t>297 Ambrose Lane</t>
  </si>
  <si>
    <t>BCI Bluefield / Mercer - Troop 6 State Police</t>
  </si>
  <si>
    <t>Gilbert / Mingo - Troop 5 State Police</t>
  </si>
  <si>
    <t>Williamson / Mingo - Troop 5 State Police</t>
  </si>
  <si>
    <t>Berkeley Springs / Morgan - Troop 2 State Police</t>
  </si>
  <si>
    <t>Elkins / Randolph - Troop 3 State Police</t>
  </si>
  <si>
    <t>Carl Evans
icevans@wvsp.state.wv.us</t>
  </si>
  <si>
    <t>PARK Middle</t>
  </si>
  <si>
    <t>FTX1438A2BV</t>
  </si>
  <si>
    <t>PINEVILLE Elementary PRIMARY SCHOOL</t>
  </si>
  <si>
    <t>FTX1437AJJF</t>
  </si>
  <si>
    <t>FTX1442AKEG</t>
  </si>
  <si>
    <t>FTX1443AK5Q</t>
  </si>
  <si>
    <t>FTX1437A1P1</t>
  </si>
  <si>
    <t>FTX1443AK3W</t>
  </si>
  <si>
    <t>FTX1438A2DW</t>
  </si>
  <si>
    <t>FTX1438A2CD</t>
  </si>
  <si>
    <t>FTX1437A1P8</t>
  </si>
  <si>
    <t>Salt Rock Elementary School</t>
  </si>
  <si>
    <t>FTX1437AJJ1</t>
  </si>
  <si>
    <t>FTX1437A1QY</t>
  </si>
  <si>
    <t>FTX1437A1PW</t>
  </si>
  <si>
    <t>FTX1437A1PL</t>
  </si>
  <si>
    <t>FTX1437AJJM</t>
  </si>
  <si>
    <t>FTX1443AK5H</t>
  </si>
  <si>
    <t>FTX1437AJHS</t>
  </si>
  <si>
    <t>Hayes Middle School</t>
  </si>
  <si>
    <t>Horace Mann Middle School</t>
  </si>
  <si>
    <t>Mckinley Middle School</t>
  </si>
  <si>
    <t>J. E. Robins Elementary School</t>
  </si>
  <si>
    <t>South Charleston Middle School</t>
  </si>
  <si>
    <t>Stonewall Jackson Middle School</t>
  </si>
  <si>
    <t>FTX1442A1Y7</t>
  </si>
  <si>
    <t>FTX1442A1HT</t>
  </si>
  <si>
    <t>FTX1442A1Y8</t>
  </si>
  <si>
    <t>FTX1439AH0N</t>
  </si>
  <si>
    <t>FTX1442AKE6</t>
  </si>
  <si>
    <t>FTX1442A1ZN</t>
  </si>
  <si>
    <t>FTX1442A1TG</t>
  </si>
  <si>
    <t>FTX1442A1ZL</t>
  </si>
  <si>
    <t>FTX1439AH0Z</t>
  </si>
  <si>
    <t>FTX1442AKED</t>
  </si>
  <si>
    <t>FTX1442A1TQ</t>
  </si>
  <si>
    <t>FTX1442A1TB</t>
  </si>
  <si>
    <t>FTX1442A1T4</t>
  </si>
  <si>
    <t>FTX1442AKF8</t>
  </si>
  <si>
    <t>FTX1442AKE8</t>
  </si>
  <si>
    <t>FTX1442A1TN</t>
  </si>
  <si>
    <t>FTX1442A1YR</t>
  </si>
  <si>
    <t>FTX1442A1YA</t>
  </si>
  <si>
    <t>Spencer Elementary Primary Center</t>
  </si>
  <si>
    <t>PO Box 400 85 Clay Road</t>
  </si>
  <si>
    <t>FTX1442A1HH</t>
  </si>
  <si>
    <t>FTX1442A2CU</t>
  </si>
  <si>
    <t>FTX1442A1TH</t>
  </si>
  <si>
    <t>FTX1442A1ZQ</t>
  </si>
  <si>
    <t>FTX1442A1HS</t>
  </si>
  <si>
    <t>FTX1442A1XB</t>
  </si>
  <si>
    <t>FTX1442A1XC</t>
  </si>
  <si>
    <t>FTX1442AKEF</t>
  </si>
  <si>
    <t>FTX1442A2BT</t>
  </si>
  <si>
    <t>FTX1442A1XP</t>
  </si>
  <si>
    <t>FTX1442A1T2</t>
  </si>
  <si>
    <t>FTX1442A1HK</t>
  </si>
  <si>
    <t>FTX1443A23W</t>
  </si>
  <si>
    <t>FTX1442AKEK</t>
  </si>
  <si>
    <t>FTX1442AKF0</t>
  </si>
  <si>
    <t>FTX1442A2D5</t>
  </si>
  <si>
    <t>FTX1442AKEX</t>
  </si>
  <si>
    <t>FTX1442A2C3</t>
  </si>
  <si>
    <t>FTX1443AK57</t>
  </si>
  <si>
    <t>FTX1443AK6R</t>
  </si>
  <si>
    <t>FTX1442AKFG</t>
  </si>
  <si>
    <t>FTX1442A2CV</t>
  </si>
  <si>
    <t>FTX1442A2SD</t>
  </si>
  <si>
    <t>FTX1443AK5T</t>
  </si>
  <si>
    <t>FTX1442A2CE</t>
  </si>
  <si>
    <t>FTX1442A2C8</t>
  </si>
  <si>
    <t>FTX1442A2C7</t>
  </si>
  <si>
    <t>FTX1442A2SC</t>
  </si>
  <si>
    <t>FTX1443A23F</t>
  </si>
  <si>
    <t>FTX1443AK5X</t>
  </si>
  <si>
    <t>FTX1443A23E</t>
  </si>
  <si>
    <t>FTX1442AKE9</t>
  </si>
  <si>
    <t>FTX1442A2BY</t>
  </si>
  <si>
    <t>FTX1442A2D7</t>
  </si>
  <si>
    <t>FTX1442AKF5</t>
  </si>
  <si>
    <t>FTX1443A23G</t>
  </si>
  <si>
    <t>FTX1443AK4H</t>
  </si>
  <si>
    <t>FTX1443AK53</t>
  </si>
  <si>
    <t>FTX1443A241</t>
  </si>
  <si>
    <t>FTX1443AK4X</t>
  </si>
  <si>
    <t>FTX1443AK5S</t>
  </si>
  <si>
    <t>FTX1443A23S</t>
  </si>
  <si>
    <t>FTX1442A2DR</t>
  </si>
  <si>
    <t>FTX1442AKF6</t>
  </si>
  <si>
    <t>FTX1442A2CM</t>
  </si>
  <si>
    <t>FTX1443AK5A</t>
  </si>
  <si>
    <t>FTX1443AK5V</t>
  </si>
  <si>
    <t>FTX1443AK5G</t>
  </si>
  <si>
    <t>FTX1443AK5F</t>
  </si>
  <si>
    <t>FTX1443AK6S</t>
  </si>
  <si>
    <t>FTX1442A2D8</t>
  </si>
  <si>
    <t>FTX1442AKES</t>
  </si>
  <si>
    <t>FTX1443AK47</t>
  </si>
  <si>
    <t>FTX1443A23M</t>
  </si>
  <si>
    <t>Cameron Elementary School</t>
  </si>
  <si>
    <t>FTX1443AK5Z</t>
  </si>
  <si>
    <t>FTX1443AK4C</t>
  </si>
  <si>
    <t>FTX1443AK4W</t>
  </si>
  <si>
    <t>FTX1443A23T</t>
  </si>
  <si>
    <t>FTX1442A2DQ</t>
  </si>
  <si>
    <t>FTX1443AK6P</t>
  </si>
  <si>
    <t>FTX1443AK46</t>
  </si>
  <si>
    <t>FTX1443AK3X</t>
  </si>
  <si>
    <t>FTX1443AK4E</t>
  </si>
  <si>
    <t>Sherrard Middle School</t>
  </si>
  <si>
    <t>FTX1443A239</t>
  </si>
  <si>
    <t>FTX1437A1NR</t>
  </si>
  <si>
    <t>FTX1442A1XF</t>
  </si>
  <si>
    <t>FTX1442A2C6</t>
  </si>
  <si>
    <t>FTX1442A1YQ</t>
  </si>
  <si>
    <t>FTX1442A1T6</t>
  </si>
  <si>
    <t>FTX1442A1HU</t>
  </si>
  <si>
    <t>FTX1442A2CY</t>
  </si>
  <si>
    <t>FTX1442A1YW</t>
  </si>
  <si>
    <t>FTX1442A2D2</t>
  </si>
  <si>
    <t>FTX1442A1XQ</t>
  </si>
  <si>
    <t>FTX1442A2C5</t>
  </si>
  <si>
    <t>FTX1442A1ZG</t>
  </si>
  <si>
    <t>FTX1442A1XL</t>
  </si>
  <si>
    <t>FTX1442A1TS</t>
  </si>
  <si>
    <t>FTX1442AKFC</t>
  </si>
  <si>
    <t>LCR Final Approval Notice</t>
  </si>
  <si>
    <t>WVU Robert C Byrd Health Sciences Center Eastern Division</t>
  </si>
  <si>
    <t>FTX1436A1QZ</t>
  </si>
  <si>
    <t>Shipping Tracking Number</t>
  </si>
  <si>
    <t>304-369-7967 x108</t>
  </si>
  <si>
    <t>7/15 03:50pm -- LVMTCB with Steve Dolan</t>
  </si>
  <si>
    <t>304-854-1323</t>
  </si>
  <si>
    <t>1 (304) 854-1321</t>
  </si>
  <si>
    <t>Oceana Medical Center
Hygeia Facilities Foundation, Inc.</t>
  </si>
  <si>
    <t>304-682-6246</t>
  </si>
  <si>
    <t>304-247-6202</t>
  </si>
  <si>
    <t>Sherman Junior/Senior High School Wellness Center
(Hygeia Facilities Foundation, Inc.)</t>
  </si>
  <si>
    <t>Raleigh-Boone Medical Center
(Hygeia Facilities Foundation, Inc.)</t>
  </si>
  <si>
    <t>Wharton Medical Center
(Hygeia Facilities Foundation, Inc.)</t>
  </si>
  <si>
    <t>Sherman Elementary Wellness Center
(Hygeia Facilities Foundation, Inc.)</t>
  </si>
  <si>
    <t>Ansted Medical Clinic</t>
  </si>
  <si>
    <t>W: 304-872-8406
M: 304-651-0122</t>
  </si>
  <si>
    <t>304-647-6534</t>
  </si>
  <si>
    <t>Lynn Williams (per Aaron Kelley)
Office Manager
richwood@smhwv.org
**Confirmed**</t>
  </si>
  <si>
    <t>Comments / Issues</t>
  </si>
  <si>
    <t>1ZX560410300455919</t>
  </si>
  <si>
    <t>1ZX560410300455900</t>
  </si>
  <si>
    <t>FTX1436A1R1</t>
  </si>
  <si>
    <t>FTX1436A1V4</t>
  </si>
  <si>
    <t>FTX1436A1TL</t>
  </si>
  <si>
    <t>1ZX560410300456203</t>
  </si>
  <si>
    <t>1ZX560410300456221</t>
  </si>
  <si>
    <t>1ZX560410300456196</t>
  </si>
  <si>
    <t>1ZX560410300456230</t>
  </si>
  <si>
    <t>1ZX560410300456212</t>
  </si>
  <si>
    <t>FTX1436A2BJ</t>
  </si>
  <si>
    <t>FTX1436A1UL</t>
  </si>
  <si>
    <t>FTX1436A1V3</t>
  </si>
  <si>
    <t>FTX1436A1Y7</t>
  </si>
  <si>
    <t>1ZX560410300456436</t>
  </si>
  <si>
    <t>1ZX560410300456418</t>
  </si>
  <si>
    <t>1ZX560410300456427</t>
  </si>
  <si>
    <t>1ZX560410300456445</t>
  </si>
  <si>
    <t>1ZX560410300456712</t>
  </si>
  <si>
    <t>FTX1436A2B8</t>
  </si>
  <si>
    <t>1ZX560410300456454</t>
  </si>
  <si>
    <t>7/26/11 Left VM with Dayton waiting for callback</t>
  </si>
  <si>
    <t>DATE SENT TO NTIA</t>
  </si>
  <si>
    <t>SEE BB42A32</t>
  </si>
  <si>
    <t>6/27/2011; 8/23/2011</t>
  </si>
  <si>
    <t>7/13/2011; 8/23/2011</t>
  </si>
  <si>
    <t>5/19/11;    7/5/2011</t>
  </si>
  <si>
    <t>7/11/11 ($162,357.00)</t>
  </si>
  <si>
    <t>(7/25/11);    (8/23/11); (8/31/11)</t>
  </si>
  <si>
    <t>April Haught
ahaught@access.k12.wv.us</t>
  </si>
  <si>
    <t>304-643-2991 EXT 249</t>
  </si>
  <si>
    <t>Randy Brown
rlbrown@access.k12.wv.us</t>
  </si>
  <si>
    <t>304 927-6409</t>
  </si>
  <si>
    <t>305 927-6409</t>
  </si>
  <si>
    <t>Nancy Napolillo
nnapolil@access.k12.wv.us</t>
  </si>
  <si>
    <t>304-291-9210 EXT. 515</t>
  </si>
  <si>
    <t>Tom Shade
gshade@access.k12.wv.us</t>
  </si>
  <si>
    <t>979 Vandervort Drive</t>
  </si>
  <si>
    <t>RHA (REGIONAL HEALTHCARE ASSOCIATES)</t>
  </si>
  <si>
    <t>1 (304) 285-5545</t>
  </si>
  <si>
    <t>1 (304) 748-5850</t>
  </si>
  <si>
    <t>1 (304) 843-4400</t>
  </si>
  <si>
    <t>Kevin Hecken</t>
  </si>
  <si>
    <t>1 (304)737-3660</t>
  </si>
  <si>
    <t>Betsy</t>
  </si>
  <si>
    <t>1 (304) 845-0482</t>
  </si>
  <si>
    <t>Commission Office</t>
  </si>
  <si>
    <t>1 (304)234 3628</t>
  </si>
  <si>
    <t>Chuck Foley County Admin.</t>
  </si>
  <si>
    <t>1 (304) 457-4339</t>
  </si>
  <si>
    <t>Gary Wine - County IT Dept.</t>
  </si>
  <si>
    <t>1 (304) 267-5113</t>
  </si>
  <si>
    <t>304-596-6327/ 1 (304) 267-5113</t>
  </si>
  <si>
    <t>Arlene Herndon</t>
  </si>
  <si>
    <t>1 (304) 765-2805</t>
  </si>
  <si>
    <t>Jason Nettles</t>
  </si>
  <si>
    <t>1 (304) 354-6958</t>
  </si>
  <si>
    <t>1 (304) 873-1261</t>
  </si>
  <si>
    <t>David Sponaugle</t>
  </si>
  <si>
    <t>1 (304) 574-4246</t>
  </si>
  <si>
    <t>Gary Wolfe</t>
  </si>
  <si>
    <t>304-462-7731</t>
  </si>
  <si>
    <t>Seth Kidd</t>
  </si>
  <si>
    <t>1 (304) 645-7548</t>
  </si>
  <si>
    <t>Ralph Layton/Ginny</t>
  </si>
  <si>
    <t>1 (304) 257-1050 / 1 (304) 257-1050</t>
  </si>
  <si>
    <t>Angie Banks</t>
  </si>
  <si>
    <t>304-728-3224 or 304-728-3225</t>
  </si>
  <si>
    <t>Charlie Curkendall or Barbara Barberio</t>
  </si>
  <si>
    <t>304-624-8501 or 304-624-8502</t>
  </si>
  <si>
    <t>Cindy Graham or Tom Zielinski</t>
  </si>
  <si>
    <t>1 (304) 564-3311 ex 294 304-670-7455</t>
  </si>
  <si>
    <t>Norma Wagoner or Mark Stickley</t>
  </si>
  <si>
    <t>304-822-3326 or 301-876-0671</t>
  </si>
  <si>
    <t>Tom Taylor</t>
  </si>
  <si>
    <t>1 (304) 612-6290</t>
  </si>
  <si>
    <t>Rose Ann Maine or Mitch Saville/Bill LeMasters</t>
  </si>
  <si>
    <t>1 (304) 788-3753 or 1 (304) 788-0625</t>
  </si>
  <si>
    <t>Beverly Johnson</t>
  </si>
  <si>
    <t>1 (304) 824-7878</t>
  </si>
  <si>
    <t>Ryan Price</t>
  </si>
  <si>
    <t>204-284-7334</t>
  </si>
  <si>
    <t>Vickie Gorrell</t>
  </si>
  <si>
    <t>1 (304) 684-3132</t>
  </si>
  <si>
    <t>Dave McDonald</t>
  </si>
  <si>
    <t>1 (304) 867-3146</t>
  </si>
  <si>
    <t>Sherry Hayes</t>
  </si>
  <si>
    <t>1 (304) 586-0206</t>
  </si>
  <si>
    <t>Karen Pittsenbarger</t>
  </si>
  <si>
    <t>1 (304) 358-7573</t>
  </si>
  <si>
    <t>William (Biff) Armstrong</t>
  </si>
  <si>
    <t>1 (304) 329-1805</t>
  </si>
  <si>
    <t>Todd Ramsey</t>
  </si>
  <si>
    <t>304-872-7800</t>
  </si>
  <si>
    <t>1 (304) 772-3083</t>
  </si>
  <si>
    <t>Cathy Smith</t>
  </si>
  <si>
    <t>Dolan Irvine</t>
  </si>
  <si>
    <t>1 (304) 799-4750</t>
  </si>
  <si>
    <t>Kenny Balderson</t>
  </si>
  <si>
    <t>1 (304) 424-1973</t>
  </si>
  <si>
    <t>Arlene Mosser</t>
  </si>
  <si>
    <t>Terri Jo Bennett</t>
  </si>
  <si>
    <t>1 (304) 472-1673</t>
  </si>
  <si>
    <t>Nita King</t>
  </si>
  <si>
    <t>1 (304) 455-8216</t>
  </si>
  <si>
    <t>Dana Lynch</t>
  </si>
  <si>
    <t>1 (304) 847-2110</t>
  </si>
  <si>
    <t>Terri Valentine</t>
  </si>
  <si>
    <t>1 (304) 275-3192</t>
  </si>
  <si>
    <t>Wendy Maynard</t>
  </si>
  <si>
    <t>1 (304) 272-6352</t>
  </si>
  <si>
    <t>Melissa Cernuto</t>
  </si>
  <si>
    <t>1 (304) 255-9179</t>
  </si>
  <si>
    <t>Phyllis Yokum</t>
  </si>
  <si>
    <t>304-636-2114</t>
  </si>
  <si>
    <t>Emily Westfall</t>
  </si>
  <si>
    <t>304-927-3020</t>
  </si>
  <si>
    <t>Glenn Sweet</t>
  </si>
  <si>
    <t>1 (304) 457-3030 ex. 127</t>
  </si>
  <si>
    <t>Dave Kenny</t>
  </si>
  <si>
    <t>Nora Dotson</t>
  </si>
  <si>
    <t>1 (304) 267-3500 ex. 3226</t>
  </si>
  <si>
    <t>1 (304) 369-3131</t>
  </si>
  <si>
    <t>Rhonda Combs</t>
  </si>
  <si>
    <t>1 (304) 737-3481</t>
  </si>
  <si>
    <t>Dennis Adkins</t>
  </si>
  <si>
    <t>1 (304) 528-5000</t>
  </si>
  <si>
    <t>Carla Taylor</t>
  </si>
  <si>
    <t>1 (304) 354-7011</t>
  </si>
  <si>
    <t>3 (304) 354-7011</t>
  </si>
  <si>
    <t>4 (304) 354-7011</t>
  </si>
  <si>
    <t>Kenneth Tanner</t>
  </si>
  <si>
    <t>1 (304) 587-4266</t>
  </si>
  <si>
    <t>Zane Gherke</t>
  </si>
  <si>
    <t>1 (304) 873-2300</t>
  </si>
  <si>
    <t>Bob Hollandsworth</t>
  </si>
  <si>
    <t>1 (304) 574-1176</t>
  </si>
  <si>
    <t>Ron Blankenship</t>
  </si>
  <si>
    <t>1 (304) 462-7386</t>
  </si>
  <si>
    <t>1 (304) 257-1011</t>
  </si>
  <si>
    <t>DeEdra Lundeen Bolton</t>
  </si>
  <si>
    <t>Vicki Cline</t>
  </si>
  <si>
    <t>Lori Roeder</t>
  </si>
  <si>
    <t>1 (304) 822-3528</t>
  </si>
  <si>
    <t>1 (304) 420-9510 ex.20</t>
  </si>
  <si>
    <t>Jennifer DiGiacinto</t>
  </si>
  <si>
    <t>1 (304) 564-3411</t>
  </si>
  <si>
    <t>Jim Eschenmann</t>
  </si>
  <si>
    <t>1 (304) 326-7377</t>
  </si>
  <si>
    <t>Becky Butler</t>
  </si>
  <si>
    <t>1 (304) 348-6116</t>
  </si>
  <si>
    <t>Jane Parmer</t>
  </si>
  <si>
    <t>1 (304) 269-8300</t>
  </si>
  <si>
    <t>Danny Dailey</t>
  </si>
  <si>
    <t>1 (304) 824-3033</t>
  </si>
  <si>
    <t>Carla Garrison</t>
  </si>
  <si>
    <t>Greg Martin</t>
  </si>
  <si>
    <t>1 (304) 675-4540</t>
  </si>
  <si>
    <t>Carolyn Falin</t>
  </si>
  <si>
    <t>1 (304) 436-8441 ex. 222</t>
  </si>
  <si>
    <t>Garry Taylor</t>
  </si>
  <si>
    <t>1 (304) 487-1551 ex. 234</t>
  </si>
  <si>
    <t>Rob Woy</t>
  </si>
  <si>
    <t>1 (304) 788-4200</t>
  </si>
  <si>
    <t>Patrick Billips</t>
  </si>
  <si>
    <t>1 (304) 235-3333</t>
  </si>
  <si>
    <t>Jack Daughtery</t>
  </si>
  <si>
    <t>1 (304) 872-3611 ex. 142</t>
  </si>
  <si>
    <t>Patrick Riddle</t>
  </si>
  <si>
    <t>1 (304) 243-0448</t>
  </si>
  <si>
    <t>JP Mowery</t>
  </si>
  <si>
    <t>1 (304) 358-2207</t>
  </si>
  <si>
    <t>Gary Bills</t>
  </si>
  <si>
    <t>1 (304)684-2215</t>
  </si>
  <si>
    <t>Ruth Bland</t>
  </si>
  <si>
    <t>1 (304) 799-4505</t>
  </si>
  <si>
    <t>Bob Ridenour</t>
  </si>
  <si>
    <t>1 (304) 329-0580</t>
  </si>
  <si>
    <t>Mary Ann Foster</t>
  </si>
  <si>
    <t>1 (304) 256-4518</t>
  </si>
  <si>
    <t>Johnathan Paine</t>
  </si>
  <si>
    <t>1 (304) 265-2497</t>
  </si>
  <si>
    <t>Sondra Cain</t>
  </si>
  <si>
    <t>Eddie Campbell</t>
  </si>
  <si>
    <t>David Smith</t>
  </si>
  <si>
    <t>1 (304) 758-2145</t>
  </si>
  <si>
    <t>Glenna Clutter</t>
  </si>
  <si>
    <t>1 (304) 472-5480</t>
  </si>
  <si>
    <t>Tim Conzett</t>
  </si>
  <si>
    <t>1 (304) 272-5116</t>
  </si>
  <si>
    <t>Robert Shaver</t>
  </si>
  <si>
    <t>1 (304) 455-2441</t>
  </si>
  <si>
    <t>Bob Matthews</t>
  </si>
  <si>
    <t>1 (304) 420-9510 ex 102</t>
  </si>
  <si>
    <t>Debbie Yeomans</t>
  </si>
  <si>
    <t>304-369-7800</t>
  </si>
  <si>
    <t>Martha McCormick</t>
  </si>
  <si>
    <t>304-765-2101</t>
  </si>
  <si>
    <t>Nancy Strope</t>
  </si>
  <si>
    <t>304-737-3671</t>
  </si>
  <si>
    <t>Wilma Mace</t>
  </si>
  <si>
    <t>304-354-6334</t>
  </si>
  <si>
    <t xml:space="preserve">1 (304) 587-2201/ 304-587-2201
</t>
  </si>
  <si>
    <t>Brittany Adkins
bjadkins@wvsp.state.wv.us/ Sgt. Wendell Knight</t>
  </si>
  <si>
    <t>Martha Click</t>
  </si>
  <si>
    <t>304-779-2161</t>
  </si>
  <si>
    <t>Jo Capehart</t>
  </si>
  <si>
    <t>304-469-2915</t>
  </si>
  <si>
    <t>Regina Beall</t>
  </si>
  <si>
    <t>304-462-7101</t>
  </si>
  <si>
    <t>John Johnson</t>
  </si>
  <si>
    <t>304-257-4534</t>
  </si>
  <si>
    <t>Becki Trowbridge</t>
  </si>
  <si>
    <t>304-647-7600</t>
  </si>
  <si>
    <t>Lisa Morgan</t>
  </si>
  <si>
    <t>304-438-3000</t>
  </si>
  <si>
    <t>Geraldine Llewellyn</t>
  </si>
  <si>
    <t>304-822-3561</t>
  </si>
  <si>
    <t>Shelly Kyle</t>
  </si>
  <si>
    <t>304-627-2300</t>
  </si>
  <si>
    <t>Joe Paushel</t>
  </si>
  <si>
    <t>304-592-1101</t>
  </si>
  <si>
    <t>Kim Gobble</t>
  </si>
  <si>
    <t>Joseph Harless</t>
  </si>
  <si>
    <t>304-746-2229</t>
  </si>
  <si>
    <t>Tyrone Gore</t>
  </si>
  <si>
    <t>304-926-1900</t>
  </si>
  <si>
    <t>Sandiy Hayhurst</t>
  </si>
  <si>
    <t>304-269-0500</t>
  </si>
  <si>
    <t>Missie Adkins</t>
  </si>
  <si>
    <t>304-824-3101</t>
  </si>
  <si>
    <t>Kelly Bazzilla</t>
  </si>
  <si>
    <t>304-752-4025</t>
  </si>
  <si>
    <t>Brenda Kennedy</t>
  </si>
  <si>
    <t>304-367-2747</t>
  </si>
  <si>
    <t>Tracie Tichnell</t>
  </si>
  <si>
    <t>304-367-2701</t>
  </si>
  <si>
    <t>Suellen Simenton</t>
  </si>
  <si>
    <t>304-843-4100</t>
  </si>
  <si>
    <t>Pam Vanmeter</t>
  </si>
  <si>
    <t>304-675-0850</t>
  </si>
  <si>
    <t>Sgt. Robert Cooper</t>
  </si>
  <si>
    <t>304-298-4224</t>
  </si>
  <si>
    <t>Denise Weasenforth</t>
  </si>
  <si>
    <t>304-788-1101</t>
  </si>
  <si>
    <t>Erin Morris</t>
  </si>
  <si>
    <t>304-285-3200</t>
  </si>
  <si>
    <t>Katie Galford</t>
  </si>
  <si>
    <t>304-772-5100</t>
  </si>
  <si>
    <t>Sgt. Chris Kelly</t>
  </si>
  <si>
    <t>Connie Beavers</t>
  </si>
  <si>
    <t>Carol Robinson</t>
  </si>
  <si>
    <t>Sue Sites</t>
  </si>
  <si>
    <t>Staci Layton</t>
  </si>
  <si>
    <t>Harriet Faulknier</t>
  </si>
  <si>
    <t>Kristy Ridenour</t>
  </si>
  <si>
    <t>Brandi Beller</t>
  </si>
  <si>
    <t>Susie Smith</t>
  </si>
  <si>
    <t>Sgt. John Gillespie</t>
  </si>
  <si>
    <t>Christy Brooks</t>
  </si>
  <si>
    <t>304-872-0377</t>
  </si>
  <si>
    <t>304-846-6510</t>
  </si>
  <si>
    <t>304-872-0800</t>
  </si>
  <si>
    <t>304-238-1100</t>
  </si>
  <si>
    <t>304-358-2200</t>
  </si>
  <si>
    <t>304-684-7101</t>
  </si>
  <si>
    <t>304-799-4101</t>
  </si>
  <si>
    <t>304-329-1101</t>
  </si>
  <si>
    <t>304-586-2000</t>
  </si>
  <si>
    <t>304-256-6982</t>
  </si>
  <si>
    <t>304-256-6786</t>
  </si>
  <si>
    <t>304-854-0101</t>
  </si>
  <si>
    <t>Elaine Vincent</t>
  </si>
  <si>
    <t>304-643-2101</t>
  </si>
  <si>
    <t>Debbie Miller</t>
  </si>
  <si>
    <t>304-927-0950</t>
  </si>
  <si>
    <t>Sandy Basham</t>
  </si>
  <si>
    <t>304-466-2800</t>
  </si>
  <si>
    <t>Betsy Hadix</t>
  </si>
  <si>
    <t>304-265-6101</t>
  </si>
  <si>
    <t>Michelle Hebb</t>
  </si>
  <si>
    <t>304-478-3101</t>
  </si>
  <si>
    <t>Teresa Shreve</t>
  </si>
  <si>
    <t>304-455-0913</t>
  </si>
  <si>
    <t>1/Sgt. Bill Bennett</t>
  </si>
  <si>
    <t>304-473-4299</t>
  </si>
  <si>
    <t>Lori Perry</t>
  </si>
  <si>
    <t>304-473-4200</t>
  </si>
  <si>
    <t>Missy Stevens</t>
  </si>
  <si>
    <t>304-272-5131</t>
  </si>
  <si>
    <t>Elaine Mustoe</t>
  </si>
  <si>
    <t>304-226-3200</t>
  </si>
  <si>
    <t>Cynthia Varner</t>
  </si>
  <si>
    <t>304-775-4488</t>
  </si>
  <si>
    <t>Vicki Sheaves</t>
  </si>
  <si>
    <t>304-275-8961</t>
  </si>
  <si>
    <t>Christopher Blevins</t>
  </si>
  <si>
    <t>304-485-1601</t>
  </si>
  <si>
    <t>Betty Thomas</t>
  </si>
  <si>
    <t>304-420-4600</t>
  </si>
  <si>
    <t>Tonya Turner</t>
  </si>
  <si>
    <t>304-682-4717</t>
  </si>
  <si>
    <t>FTX1436A1UT</t>
  </si>
  <si>
    <t>FTX1436A1VL</t>
  </si>
  <si>
    <t>FTX1436A1W7</t>
  </si>
  <si>
    <t>FTX1444AJ18</t>
  </si>
  <si>
    <t>FTX1444AJ1S</t>
  </si>
  <si>
    <t>FTX1444AJ1R</t>
  </si>
  <si>
    <t>Larry Allen, Director</t>
  </si>
  <si>
    <t>304-457-5167</t>
  </si>
  <si>
    <t>304-737-3660</t>
  </si>
  <si>
    <t>Mary Kackley, Director</t>
  </si>
  <si>
    <t>304-263-1340</t>
  </si>
  <si>
    <t>Mike Davis, Director</t>
  </si>
  <si>
    <t>304-526-8444</t>
  </si>
  <si>
    <t>Greg A. Lay, Director</t>
  </si>
  <si>
    <t>304-369-9913</t>
  </si>
  <si>
    <t>Mike Baker, Director</t>
  </si>
  <si>
    <t>304-765-5421</t>
  </si>
  <si>
    <t>Kathy Wood, Director</t>
  </si>
  <si>
    <t>304-354-0061</t>
  </si>
  <si>
    <t>David R. Neal, Director</t>
  </si>
  <si>
    <t>304-574-3590</t>
  </si>
  <si>
    <t>Peggy Alt, Director</t>
  </si>
  <si>
    <t>304-257-2140</t>
  </si>
  <si>
    <t>Mike Crouse, Director</t>
  </si>
  <si>
    <t>304-822-7513</t>
  </si>
  <si>
    <t>Tracy Lemley, Director</t>
  </si>
  <si>
    <t>304-564-3311 ext. 308</t>
  </si>
  <si>
    <t>James C. Copenhaver,Deputy Chief</t>
  </si>
  <si>
    <t>304-623-6559</t>
  </si>
  <si>
    <t>Walter Smittle III, Director</t>
  </si>
  <si>
    <t>304-372-2000</t>
  </si>
  <si>
    <t>Jeffery A. Polczynski, Director</t>
  </si>
  <si>
    <t>304-728-3317</t>
  </si>
  <si>
    <t>William Rowan, Director</t>
  </si>
  <si>
    <t>304-269-8241</t>
  </si>
  <si>
    <t>Allen Holder, Director</t>
  </si>
  <si>
    <t>304-824-3443</t>
  </si>
  <si>
    <t>Marilyn Crosby, Director</t>
  </si>
  <si>
    <t>304-752-7662</t>
  </si>
  <si>
    <t>Carolyn Ledsome, Director</t>
  </si>
  <si>
    <t>304-367-0915</t>
  </si>
  <si>
    <t>Larry Newell, Director</t>
  </si>
  <si>
    <t>304-845-1920</t>
  </si>
  <si>
    <t>Chuck Blake, Director</t>
  </si>
  <si>
    <t>304-675-9911</t>
  </si>
  <si>
    <t>Teresa VanDyke, Deputy Director</t>
  </si>
  <si>
    <t>304-436-4106</t>
  </si>
  <si>
    <t>Robert Hoge, Director</t>
  </si>
  <si>
    <t>304-425-8911 or 4911</t>
  </si>
  <si>
    <t>Marsha Sargent, Director</t>
  </si>
  <si>
    <t>304-788-3243</t>
  </si>
  <si>
    <t>Jarrod Fletcher, Director</t>
  </si>
  <si>
    <t>304-235-8551</t>
  </si>
  <si>
    <t>Ryan Thorne, Director</t>
  </si>
  <si>
    <t>304-598-0301</t>
  </si>
  <si>
    <t>Bruce Power, Sr., Director</t>
  </si>
  <si>
    <t>304-772-3915</t>
  </si>
  <si>
    <t>Dave Michael, Director</t>
  </si>
  <si>
    <t>304-258-0327</t>
  </si>
  <si>
    <t>Carla Hennessey, Interim Director</t>
  </si>
  <si>
    <t>304-872-4911</t>
  </si>
  <si>
    <t>Theresa Russell, Director</t>
  </si>
  <si>
    <t>304-234-3695</t>
  </si>
  <si>
    <t>Diana Mitchell, Director</t>
  </si>
  <si>
    <t>304-358-3271</t>
  </si>
  <si>
    <t>Chuck Mankins, Director</t>
  </si>
  <si>
    <t>304-684-0035</t>
  </si>
  <si>
    <t>Bill McLaughlin, Director</t>
  </si>
  <si>
    <t>304-799-6537</t>
  </si>
  <si>
    <t>Duane Hamilton, Director</t>
  </si>
  <si>
    <t>304-329-1026</t>
  </si>
  <si>
    <t>Frank Chapman, Director</t>
  </si>
  <si>
    <t>304-586-0246</t>
  </si>
  <si>
    <t>Margaert Agee, Director</t>
  </si>
  <si>
    <t>304-255-0911</t>
  </si>
  <si>
    <t>Vernon Edinger</t>
  </si>
  <si>
    <t>304-636-9526</t>
  </si>
  <si>
    <t>Melissa Bise-Gilbert, Director</t>
  </si>
  <si>
    <t>304-927-0911</t>
  </si>
  <si>
    <t>Gary Steve Lipscomb, Director</t>
  </si>
  <si>
    <t>304-466-7151</t>
  </si>
  <si>
    <t>Darla Stemple, Director</t>
  </si>
  <si>
    <t>304-478-3927</t>
  </si>
  <si>
    <t>Steve Linger, Director</t>
  </si>
  <si>
    <t>304-472-9550</t>
  </si>
  <si>
    <t>Bill Willis, Director</t>
  </si>
  <si>
    <t>304-272-6333</t>
  </si>
  <si>
    <t>Richard Rose, Director</t>
  </si>
  <si>
    <t>304-847-7171</t>
  </si>
  <si>
    <t>Ed Sapp, Director</t>
  </si>
  <si>
    <t>304-455-8200</t>
  </si>
  <si>
    <t>Randy Lowe, Director</t>
  </si>
  <si>
    <t>304-485-8501</t>
  </si>
  <si>
    <t>Dean Meadows, Director</t>
  </si>
  <si>
    <t>304-732-6953</t>
  </si>
  <si>
    <t>1ZX560410300468110</t>
  </si>
  <si>
    <t>1ZX560410300467906</t>
  </si>
  <si>
    <t>1ZX560410300468085</t>
  </si>
  <si>
    <t>1ZX560410300467915</t>
  </si>
  <si>
    <t>1ZX560410300467924</t>
  </si>
  <si>
    <t>1ZX560410300467960</t>
  </si>
  <si>
    <t>1ZX560410300468094</t>
  </si>
  <si>
    <t>1ZX560410300468101</t>
  </si>
  <si>
    <t>1ZX560410300467979</t>
  </si>
  <si>
    <t>1ZX560410300467951</t>
  </si>
  <si>
    <t>FTX1444AJ1M</t>
  </si>
  <si>
    <t>Brian Williams</t>
  </si>
  <si>
    <t>1 (304) 473-2171</t>
  </si>
  <si>
    <t>FTX1436A1V0</t>
  </si>
  <si>
    <t>FTX1444AJ1F</t>
  </si>
  <si>
    <t>5/26/2011; 9/14/2011</t>
  </si>
  <si>
    <t>6/29/2011; 9/14/2011</t>
  </si>
  <si>
    <t>Carol Goolsby</t>
  </si>
  <si>
    <t>FTX1436A1XV</t>
  </si>
  <si>
    <t>1 (304) 598-1325</t>
  </si>
  <si>
    <t>FTX1444AJ0V</t>
  </si>
  <si>
    <t>FTX1436A2BC</t>
  </si>
  <si>
    <t>Sherry Bonnett</t>
  </si>
  <si>
    <t>Scott Patterson, Warden</t>
  </si>
  <si>
    <t>William Vest, Warden</t>
  </si>
  <si>
    <t>Mike Brown, Parole Officer 3</t>
  </si>
  <si>
    <t>Aaron Linn, Parole Officer 3</t>
  </si>
  <si>
    <t>Eddie Long, Director</t>
  </si>
  <si>
    <t>Mark Williamson, Warden</t>
  </si>
  <si>
    <t>Judy Fitzgerald, Parole Officer 3</t>
  </si>
  <si>
    <t>Renae Stubblefield, Adminstrator</t>
  </si>
  <si>
    <t>Adrian Hoke, Warden</t>
  </si>
  <si>
    <t>Kelly Hinkle, Parole Officer 3</t>
  </si>
  <si>
    <t>Scott Paugh, Warden</t>
  </si>
  <si>
    <t>Dennis Dingess, Warden</t>
  </si>
  <si>
    <t>Evelyn Seifert, Warden</t>
  </si>
  <si>
    <t>Jan Chamberlain, Asst. Commissioner</t>
  </si>
  <si>
    <t>William Yurcina, Administrator</t>
  </si>
  <si>
    <t>Steve Spaulding, Parole Officer 3</t>
  </si>
  <si>
    <t>Pat Mirandy, Liaison Officer</t>
  </si>
  <si>
    <t>Chris Webb, Parole Officer 3</t>
  </si>
  <si>
    <t>Debra Minnix, Wardem</t>
  </si>
  <si>
    <t>William Fox, Warden</t>
  </si>
  <si>
    <t>PO Box 247/ 531 Market Street</t>
  </si>
  <si>
    <t>John J. Sheeley</t>
  </si>
  <si>
    <t>Shannon Markle</t>
  </si>
  <si>
    <t>Deidre R. Rainwater/Mike Clark</t>
  </si>
  <si>
    <t>George Trent</t>
  </si>
  <si>
    <t>Mike Lawson</t>
  </si>
  <si>
    <t>Stephen Tucker</t>
  </si>
  <si>
    <t>Ron Casto</t>
  </si>
  <si>
    <t>Carl Berlin</t>
  </si>
  <si>
    <t>Jim Spencer</t>
  </si>
  <si>
    <t>Vicki Greene</t>
  </si>
  <si>
    <t>Scott Villers</t>
  </si>
  <si>
    <t>1 (304) 462-3054</t>
  </si>
  <si>
    <t>David Hill, Director</t>
  </si>
  <si>
    <t>1ZX560410300469388</t>
  </si>
  <si>
    <t>1ZX560410300469360</t>
  </si>
  <si>
    <t>1ZX560410300469342</t>
  </si>
  <si>
    <t>1ZX560410300469333</t>
  </si>
  <si>
    <t>304-282-9524</t>
  </si>
  <si>
    <t>Toney Riley</t>
  </si>
  <si>
    <t>1ZX560410300469397</t>
  </si>
  <si>
    <t>1ZX560410300469324</t>
  </si>
  <si>
    <t>1ZX560410300469351</t>
  </si>
  <si>
    <t>Robin Mauck</t>
  </si>
  <si>
    <t>Stacy Rauar</t>
  </si>
  <si>
    <t>Dan Napier/Deidre R. Rainwater</t>
  </si>
  <si>
    <t>Aurthur Recht (Owner)/Jeremy White</t>
  </si>
  <si>
    <t>Gary Patton/Jamie L. Cartwright</t>
  </si>
  <si>
    <t>Molly Walroth</t>
  </si>
  <si>
    <t xml:space="preserve">Cindy Bryant </t>
  </si>
  <si>
    <t>304-989-0167</t>
  </si>
  <si>
    <t>Aaron Westfall</t>
  </si>
  <si>
    <t>5/6/2011; 9/15/2011</t>
  </si>
  <si>
    <t>$6117.20; $11,020.80</t>
  </si>
  <si>
    <t>**LCR WAS LISTED ON MIKE TORDORVICH'S MEMO TO APPROVE 26 LCRs ON 4/15/2011**</t>
  </si>
  <si>
    <t>**LCR WAS LISTED ON MIKE TORDORVICH'S MEMO TO APPROVE 26 LCRs ON 4/15/2011**/**PER EMAIL FROM FTR (9/15/11), FTR WILL USE AERIAL FEED ON THIS LOCATION INSTEAD OF BURIED FIBER; COST HAS CHANGED**</t>
  </si>
  <si>
    <t>FTX1443AK44</t>
  </si>
  <si>
    <t>FTX1443A23Q</t>
  </si>
  <si>
    <t>FTX1443AK3Z</t>
  </si>
  <si>
    <t>FTX1443A23Y</t>
  </si>
  <si>
    <t>FTX1443AK41</t>
  </si>
  <si>
    <t>FTX1442AKEM</t>
  </si>
  <si>
    <t>FTX1443AK4P</t>
  </si>
  <si>
    <t>FTX1443AK5J</t>
  </si>
  <si>
    <t>FTX1443AK59</t>
  </si>
  <si>
    <t>FTX1443AK3T</t>
  </si>
  <si>
    <t>FTX1443AK50</t>
  </si>
  <si>
    <t>FTX1438A2DX</t>
  </si>
  <si>
    <t>FTX1438A2C6</t>
  </si>
  <si>
    <t>FTX1438A2CG</t>
  </si>
  <si>
    <t>FTX1439AH12</t>
  </si>
  <si>
    <t>FTX1438A2E0</t>
  </si>
  <si>
    <t>FTX1442A2C2</t>
  </si>
  <si>
    <t>FTX1442A2CJ</t>
  </si>
  <si>
    <t>FTX1443AK4Q</t>
  </si>
  <si>
    <t>FTX1442A1ZD</t>
  </si>
  <si>
    <t>FTX1442A1ZP</t>
  </si>
  <si>
    <t>FTX1438A2C0</t>
  </si>
  <si>
    <t>FTX1439AH0V</t>
  </si>
  <si>
    <t>FTX1439AH11</t>
  </si>
  <si>
    <t>FTX1438A2DK</t>
  </si>
  <si>
    <t>FTX1438A2CX</t>
  </si>
  <si>
    <t>FTX1442AKE5</t>
  </si>
  <si>
    <t>Hardy County Grant Overlap - Router Permitted</t>
  </si>
  <si>
    <t>SEE BB43A05</t>
  </si>
  <si>
    <t>Marcie Meyers, Office Manager</t>
  </si>
  <si>
    <t>1 (304) 344-9834</t>
  </si>
  <si>
    <t xml:space="preserve"> </t>
  </si>
  <si>
    <t>per FTR; site already has fiber- router only</t>
  </si>
  <si>
    <t>per FTR- site has Armstrong facilities/fiber</t>
  </si>
  <si>
    <t>SEE BB15A01</t>
  </si>
  <si>
    <t>SEE BB15A10</t>
  </si>
  <si>
    <t>SEE BB25A02</t>
  </si>
  <si>
    <t>11294.44 ($223,742.85)</t>
  </si>
  <si>
    <t>SEE BB35A01</t>
  </si>
  <si>
    <t>FTX1436A1T7</t>
  </si>
  <si>
    <t>FTX1436A1SG</t>
  </si>
  <si>
    <t>FTX1439A18A</t>
  </si>
  <si>
    <t>FTX1439AJYC</t>
  </si>
  <si>
    <t>FTX1439AJVS</t>
  </si>
  <si>
    <t>FTX1439AJWG</t>
  </si>
  <si>
    <t>FTX1439AK00</t>
  </si>
  <si>
    <t>FTX1439AK02</t>
  </si>
  <si>
    <t>FTX1439AJZG</t>
  </si>
  <si>
    <t>FTX1439A183</t>
  </si>
  <si>
    <t>Boone-Madison Public Library</t>
  </si>
  <si>
    <t>FTX1439AJVW</t>
  </si>
  <si>
    <t>FTX1439AJYB</t>
  </si>
  <si>
    <t>FTX1439AJZZ</t>
  </si>
  <si>
    <t>FTX1439AJWF</t>
  </si>
  <si>
    <t>FTX1439AJZX</t>
  </si>
  <si>
    <t>FTX1439A185</t>
  </si>
  <si>
    <t>FTX1439AK03</t>
  </si>
  <si>
    <t>FTX1439A155</t>
  </si>
  <si>
    <t>FTX1439AJY9</t>
  </si>
  <si>
    <t>FTX1439A188</t>
  </si>
  <si>
    <t>FTX1439A184</t>
  </si>
  <si>
    <t>FTX1439AJW8</t>
  </si>
  <si>
    <t>FTX1439AJYK</t>
  </si>
  <si>
    <t>FTX1439A15T</t>
  </si>
  <si>
    <t>FTX1439A16J</t>
  </si>
  <si>
    <t>FTX1439AJYG</t>
  </si>
  <si>
    <t>FTX1439A13V</t>
  </si>
  <si>
    <t>FTX1439A18B</t>
  </si>
  <si>
    <t>FTX1439A14B</t>
  </si>
  <si>
    <t>FTX1439A140</t>
  </si>
  <si>
    <t>FTX1439A13Y</t>
  </si>
  <si>
    <t>FTX1439A16U</t>
  </si>
  <si>
    <t>FTX1439A149</t>
  </si>
  <si>
    <t>FTX1439A15X</t>
  </si>
  <si>
    <t>FTX1439A14G</t>
  </si>
  <si>
    <t>FTX1439AJWA</t>
  </si>
  <si>
    <t>FTX1439A15P</t>
  </si>
  <si>
    <t>FTX1439AJW5</t>
  </si>
  <si>
    <t>FTX1439A18E</t>
  </si>
  <si>
    <t>FTX1439A189</t>
  </si>
  <si>
    <t>FTX1439AJWJ</t>
  </si>
  <si>
    <t>FTX1439AJZF</t>
  </si>
  <si>
    <t>FTX1439AJW6</t>
  </si>
  <si>
    <t>FTX1439A18L</t>
  </si>
  <si>
    <t>FTX1439A18H</t>
  </si>
  <si>
    <t>FTX1439AK04</t>
  </si>
  <si>
    <t>FTX1439A14N</t>
  </si>
  <si>
    <t>FTX1439A15E</t>
  </si>
  <si>
    <t>FTX1439AK06</t>
  </si>
  <si>
    <t>FTX1439AK0A</t>
  </si>
  <si>
    <t>FTX1439A18J</t>
  </si>
  <si>
    <t>FTX1439A190</t>
  </si>
  <si>
    <t>FTX1439A192</t>
  </si>
  <si>
    <t>FTX1439A18Q</t>
  </si>
  <si>
    <t>FTX1439AK07</t>
  </si>
  <si>
    <t>FTX1439A14S</t>
  </si>
  <si>
    <t>FTX1439A168</t>
  </si>
  <si>
    <t>FTX1439A174</t>
  </si>
  <si>
    <t>FTX1439A172</t>
  </si>
  <si>
    <t>FTX1439A14F</t>
  </si>
  <si>
    <t>FTX1439A179</t>
  </si>
  <si>
    <t>FTX1439A171</t>
  </si>
  <si>
    <t>FTX1439A16R</t>
  </si>
  <si>
    <t>FTX1439A13X</t>
  </si>
  <si>
    <t>FTX1439A16E</t>
  </si>
  <si>
    <t>FTX1439A144</t>
  </si>
  <si>
    <t>FTX1439A145</t>
  </si>
  <si>
    <t>FTX1439AJZH</t>
  </si>
  <si>
    <t>FTX1439AJVA</t>
  </si>
  <si>
    <t>FTX1439A15G</t>
  </si>
  <si>
    <t>FTX1439AJZK</t>
  </si>
  <si>
    <t>FTX1439A16G</t>
  </si>
  <si>
    <t>FTX1439A173</t>
  </si>
  <si>
    <t>FTX1439A15Y</t>
  </si>
  <si>
    <t>FTX1439A16C</t>
  </si>
  <si>
    <t>FTX1439A15M</t>
  </si>
  <si>
    <t>FTX1439A17B</t>
  </si>
  <si>
    <t>FTX1439A16N</t>
  </si>
  <si>
    <t>FTX1439A146</t>
  </si>
  <si>
    <t>FTX1439A159</t>
  </si>
  <si>
    <t>FTX1439A176</t>
  </si>
  <si>
    <t>FTX1439A177</t>
  </si>
  <si>
    <t>FTX1439A157</t>
  </si>
  <si>
    <t>FTX1439A15K</t>
  </si>
  <si>
    <t>FTX1439AJYJ</t>
  </si>
  <si>
    <t>FTX1439A16Q</t>
  </si>
  <si>
    <t>FTX1439A17F</t>
  </si>
  <si>
    <t>FTX1439A17A</t>
  </si>
  <si>
    <t>FTX1439AJYE</t>
  </si>
  <si>
    <t>FTX1439A15F</t>
  </si>
  <si>
    <t>FTX1439A18K</t>
  </si>
  <si>
    <t>Danielle</t>
  </si>
  <si>
    <t>FTX1439A175</t>
  </si>
  <si>
    <t>FTX1439A14V</t>
  </si>
  <si>
    <t>FTX1439AJYF</t>
  </si>
  <si>
    <t>FTX1439A14U</t>
  </si>
  <si>
    <t>FTX1439A15B</t>
  </si>
  <si>
    <t>FTX1439A16L</t>
  </si>
  <si>
    <t>FTX1439AJY8</t>
  </si>
  <si>
    <t>FTX1439A15C</t>
  </si>
  <si>
    <t>FTX1439A18M</t>
  </si>
  <si>
    <t>FTX1439A19D</t>
  </si>
  <si>
    <t>FTX1439A18P</t>
  </si>
  <si>
    <t>FTX1439A14L</t>
  </si>
  <si>
    <t>FTX1439AK09</t>
  </si>
  <si>
    <t>FTX1439AJVM</t>
  </si>
  <si>
    <t>FTX1439AJVG</t>
  </si>
  <si>
    <t>FTX1439AJV8</t>
  </si>
  <si>
    <t>FTX1439AJWH</t>
  </si>
  <si>
    <t>FTX1439AJW7</t>
  </si>
  <si>
    <t>FTX1439AJVC</t>
  </si>
  <si>
    <t>FTX1439AJZJ</t>
  </si>
  <si>
    <t>FTX1439A142</t>
  </si>
  <si>
    <t>FTX1439AJZY</t>
  </si>
  <si>
    <t>FTX1439A16W</t>
  </si>
  <si>
    <t>FTX1439AJVV</t>
  </si>
  <si>
    <t>FTX1439A181</t>
  </si>
  <si>
    <t>FTX1439A141</t>
  </si>
  <si>
    <t>FTX1439A14A</t>
  </si>
  <si>
    <t>FTX1439AJVE</t>
  </si>
  <si>
    <t>FTX1439AJW3</t>
  </si>
  <si>
    <t>FTX1439AJVJ</t>
  </si>
  <si>
    <t>FTX1439AJW2</t>
  </si>
  <si>
    <t>FTX1439A13U</t>
  </si>
  <si>
    <t>FTX1439AJVF</t>
  </si>
  <si>
    <t>FTX1439AJVR</t>
  </si>
  <si>
    <t>FTX1439A186</t>
  </si>
  <si>
    <t>FTX1439AJW9</t>
  </si>
  <si>
    <t>FTX1439A156</t>
  </si>
  <si>
    <t>FTX1439A161</t>
  </si>
  <si>
    <t>FTX1439A166</t>
  </si>
  <si>
    <t>FTX1439AJVN</t>
  </si>
  <si>
    <t>FTX1439A15U</t>
  </si>
  <si>
    <t>FTX1439A18F</t>
  </si>
  <si>
    <t>FTX1439AJVP</t>
  </si>
  <si>
    <t>FTX1439A15Q</t>
  </si>
  <si>
    <t>FTX1439A16K</t>
  </si>
  <si>
    <t>FTX1439A15Z</t>
  </si>
  <si>
    <t>FTX1439A15V</t>
  </si>
  <si>
    <t>FTX1439A15L</t>
  </si>
  <si>
    <t xml:space="preserve">FTX1441AHZE  </t>
  </si>
  <si>
    <t>FTX1441AHZJ  </t>
  </si>
  <si>
    <t xml:space="preserve">FTX1441A0PL  </t>
  </si>
  <si>
    <t xml:space="preserve">FTX1441A0PF  </t>
  </si>
  <si>
    <t xml:space="preserve">FTX1441AHZH  </t>
  </si>
  <si>
    <t>FTX1441A0PH  </t>
  </si>
  <si>
    <t xml:space="preserve">FTX1441AHZM  </t>
  </si>
  <si>
    <t xml:space="preserve">FTX1441A0PM  </t>
  </si>
  <si>
    <t xml:space="preserve">FTX1441A0PG  </t>
  </si>
  <si>
    <t xml:space="preserve">FTX1441AHZP  </t>
  </si>
  <si>
    <t xml:space="preserve">FTX1441AHZQ  </t>
  </si>
  <si>
    <t xml:space="preserve">FTX1441AHZR  </t>
  </si>
  <si>
    <t xml:space="preserve">FTX1441AHZS  </t>
  </si>
  <si>
    <t xml:space="preserve">FTX1441A0PP  </t>
  </si>
  <si>
    <t xml:space="preserve">FTX1441AHZT  </t>
  </si>
  <si>
    <t xml:space="preserve">FTX1441A0PS  </t>
  </si>
  <si>
    <t xml:space="preserve">FTX1441AJ00  </t>
  </si>
  <si>
    <t xml:space="preserve">FTX1441A0PQ  </t>
  </si>
  <si>
    <t xml:space="preserve">FTX1441AJ01  </t>
  </si>
  <si>
    <t xml:space="preserve">FTX1441A0PU  </t>
  </si>
  <si>
    <t xml:space="preserve">FTX1441A0PY  </t>
  </si>
  <si>
    <t xml:space="preserve">FTX1441AJ06  </t>
  </si>
  <si>
    <t xml:space="preserve">FTX1441AJ02  </t>
  </si>
  <si>
    <t xml:space="preserve">FTX1441A0Q5  </t>
  </si>
  <si>
    <t xml:space="preserve">FTX1441A0PW  </t>
  </si>
  <si>
    <t xml:space="preserve">FTX1441A0PV  </t>
  </si>
  <si>
    <t xml:space="preserve">FTX1441A0Q3  </t>
  </si>
  <si>
    <t>FTX1441A0QA  </t>
  </si>
  <si>
    <t xml:space="preserve">FTX1441A0Q1  </t>
  </si>
  <si>
    <t xml:space="preserve">FTX1441A0Q2  </t>
  </si>
  <si>
    <t xml:space="preserve">FTX1441A0PR  </t>
  </si>
  <si>
    <t xml:space="preserve">FTX1441A0PN  </t>
  </si>
  <si>
    <t xml:space="preserve">FTX1441A0Q7  </t>
  </si>
  <si>
    <t xml:space="preserve">FTX1441A0Q0  </t>
  </si>
  <si>
    <t xml:space="preserve">FTX1441A0Q9  </t>
  </si>
  <si>
    <t xml:space="preserve">FTX1441A0Q4  </t>
  </si>
  <si>
    <t>FTX1441A0QD  </t>
  </si>
  <si>
    <t xml:space="preserve">FTX1441A0QC  </t>
  </si>
  <si>
    <t xml:space="preserve">FTX1441A0PJ  </t>
  </si>
  <si>
    <t xml:space="preserve">FTX1441AHZN  </t>
  </si>
  <si>
    <t xml:space="preserve">FTX1441A0PK  </t>
  </si>
  <si>
    <t xml:space="preserve">FTX1441A0QB  </t>
  </si>
  <si>
    <t xml:space="preserve">FTX1441A0QE  </t>
  </si>
  <si>
    <t>FTX1441A0PT  </t>
  </si>
  <si>
    <t xml:space="preserve">FTX1441A0QP  </t>
  </si>
  <si>
    <t xml:space="preserve">FTX1441A0QV  </t>
  </si>
  <si>
    <t xml:space="preserve">FTX1441A0QF  </t>
  </si>
  <si>
    <t xml:space="preserve">FTX1441AHZV  </t>
  </si>
  <si>
    <t>FTX1439A244</t>
  </si>
  <si>
    <t>FTX1439A26B</t>
  </si>
  <si>
    <t>FTX1439A23X</t>
  </si>
  <si>
    <t>FTX1439A25H</t>
  </si>
  <si>
    <t>FTX1439A24G</t>
  </si>
  <si>
    <t>FTX1439A249</t>
  </si>
  <si>
    <t>FTX1439A26D</t>
  </si>
  <si>
    <t>FTX1439A25D</t>
  </si>
  <si>
    <t>FTX1439A26X</t>
  </si>
  <si>
    <t>FTX1439A25J</t>
  </si>
  <si>
    <t>FTX1439A253</t>
  </si>
  <si>
    <t>FTX1439A26L</t>
  </si>
  <si>
    <t>FTX1439A26F</t>
  </si>
  <si>
    <t>FTX1439A245</t>
  </si>
  <si>
    <t>FTX1439A24P</t>
  </si>
  <si>
    <t>FTX1439A25V</t>
  </si>
  <si>
    <t>FTX1439A295</t>
  </si>
  <si>
    <t>FTX1439A254</t>
  </si>
  <si>
    <t>FTX1439A248</t>
  </si>
  <si>
    <t>FTX1439A25E</t>
  </si>
  <si>
    <t>FTX1439A26M</t>
  </si>
  <si>
    <t>FTX1439A24M</t>
  </si>
  <si>
    <t>FTX1439A23N</t>
  </si>
  <si>
    <t>FTX1439A23T</t>
  </si>
  <si>
    <t>FTX1439A25T</t>
  </si>
  <si>
    <t>FTX1439A24C</t>
  </si>
  <si>
    <t>FTX1439A24L</t>
  </si>
  <si>
    <t>FTX1439A23L</t>
  </si>
  <si>
    <t>FTX1439A26C</t>
  </si>
  <si>
    <t>FTX1439A24V</t>
  </si>
  <si>
    <t>FTX1439A23Z</t>
  </si>
  <si>
    <t>FTX1439A26T</t>
  </si>
  <si>
    <t>FTX1439A243</t>
  </si>
  <si>
    <t>FTX1439A23S</t>
  </si>
  <si>
    <t>FTX1439A24Y</t>
  </si>
  <si>
    <t>FTX1439A250</t>
  </si>
  <si>
    <t>FTX1439A24A</t>
  </si>
  <si>
    <t>FTX1439A26W</t>
  </si>
  <si>
    <t>FTX1439A23M</t>
  </si>
  <si>
    <t>FTX1439A23V</t>
  </si>
  <si>
    <t>FTX1439A26S</t>
  </si>
  <si>
    <t>FTX1439A26R</t>
  </si>
  <si>
    <t>FTX1439A26K</t>
  </si>
  <si>
    <t>FTX1439A24F</t>
  </si>
  <si>
    <t>FTX1439A26N</t>
  </si>
  <si>
    <t>FTX1439AKL8</t>
  </si>
  <si>
    <t>FTX1439A25K</t>
  </si>
  <si>
    <t>FTX1439A26Y</t>
  </si>
  <si>
    <t>FTX1439A23Q</t>
  </si>
  <si>
    <t>FTX1439A24H</t>
  </si>
  <si>
    <t>FTX1439A24Z</t>
  </si>
  <si>
    <t>FTX1439A25X</t>
  </si>
  <si>
    <t>FTX1439A24B</t>
  </si>
  <si>
    <t>FTX1439A23Y</t>
  </si>
  <si>
    <t>FTX1439A240</t>
  </si>
  <si>
    <t>FTX1439A26V</t>
  </si>
  <si>
    <t>FTX1439A25G</t>
  </si>
  <si>
    <t>FTX1439A247</t>
  </si>
  <si>
    <t>FTX1439A26P</t>
  </si>
  <si>
    <t>FTX1439A252</t>
  </si>
  <si>
    <t>FTX1439AKL7</t>
  </si>
  <si>
    <t>FTX1439A24N</t>
  </si>
  <si>
    <t>FTX1439A23K</t>
  </si>
  <si>
    <t>FTX1439A26E</t>
  </si>
  <si>
    <t>FTX1439A25U</t>
  </si>
  <si>
    <t>FTX1439A25Y</t>
  </si>
  <si>
    <t>FTX1439A26U</t>
  </si>
  <si>
    <t>FTX1439A25F</t>
  </si>
  <si>
    <t>FTX1439A242</t>
  </si>
  <si>
    <t>FTX1436A1QR</t>
  </si>
  <si>
    <t>LCR</t>
  </si>
  <si>
    <t>FTX1437A1NN</t>
  </si>
  <si>
    <t>FTX1442A2BV</t>
  </si>
  <si>
    <t>FTX1442A2CK</t>
  </si>
  <si>
    <t>FTX1442A2CA</t>
  </si>
  <si>
    <t>FTX1442A1HL</t>
  </si>
  <si>
    <t>FTX1442A1HR</t>
  </si>
  <si>
    <t>FTX1442A1ZR</t>
  </si>
  <si>
    <t>FTX1442A1XA</t>
  </si>
  <si>
    <t>FTX1442A1ZK</t>
  </si>
  <si>
    <t>FTX1442A1T3</t>
  </si>
  <si>
    <t>FTX1442A2C9</t>
  </si>
  <si>
    <t>FTX1442A2CQ</t>
  </si>
  <si>
    <t>FTX1442AKF2</t>
  </si>
  <si>
    <t>FTX1442AKEE</t>
  </si>
  <si>
    <t>FTX1442A1YT</t>
  </si>
  <si>
    <t>FTX1443AK52</t>
  </si>
  <si>
    <t>FTX1442AKFA</t>
  </si>
  <si>
    <t>FTX1442AKF3</t>
  </si>
  <si>
    <t>FTX1443AK56</t>
  </si>
  <si>
    <t>FTX1442A2C0</t>
  </si>
  <si>
    <t>FTX1442AKEU</t>
  </si>
  <si>
    <t>FTX1442A2D0</t>
  </si>
  <si>
    <t>FTX1442AKEQ</t>
  </si>
  <si>
    <t>FTX1442A2DV</t>
  </si>
  <si>
    <t>FTX1442A2SA</t>
  </si>
  <si>
    <t>FTX1442AKER</t>
  </si>
  <si>
    <t>FTX1442AKF4</t>
  </si>
  <si>
    <t>FTX1442A1XE</t>
  </si>
  <si>
    <t>FTX1442A1XH</t>
  </si>
  <si>
    <t>FTX1442A2CD</t>
  </si>
  <si>
    <t>FTX1442A1T9</t>
  </si>
  <si>
    <t>FTX1442A1XG</t>
  </si>
  <si>
    <t>FTX1442A1TC</t>
  </si>
  <si>
    <t>FTX1443AK4D</t>
  </si>
  <si>
    <t>FTX1438A2BW</t>
  </si>
  <si>
    <t>FTX1442A2BU</t>
  </si>
  <si>
    <t>FTX1436A1Y2</t>
  </si>
  <si>
    <t>FTX1439AK0L</t>
  </si>
  <si>
    <t>FTX1439A18U</t>
  </si>
  <si>
    <t>Derek Neselrodt</t>
  </si>
  <si>
    <t>304 257-1026 x5810</t>
  </si>
  <si>
    <t>1ZX560410300476709</t>
  </si>
  <si>
    <t>1ZX560410300476718</t>
  </si>
  <si>
    <t>1ZX560410300476683</t>
  </si>
  <si>
    <t>1ZX560410300476674</t>
  </si>
  <si>
    <t>1ZX560410300476656</t>
  </si>
  <si>
    <t>Approved Fiber Footage</t>
  </si>
  <si>
    <t>Jim Benner, jbenner@belomar.org</t>
  </si>
  <si>
    <t>Tom McCroskey</t>
  </si>
  <si>
    <t>1 (304) 234-8378</t>
  </si>
  <si>
    <t>1ZX560410300476969</t>
  </si>
  <si>
    <t>1ZX560410300476978</t>
  </si>
  <si>
    <t>10/17/2011; 10/24/11</t>
  </si>
  <si>
    <t>10/10/2011; 10/17/2011; 10/24/2011</t>
  </si>
  <si>
    <t>10/4/2011; 10/26/2011</t>
  </si>
  <si>
    <t>1ZX560410300477468</t>
  </si>
  <si>
    <t>9/26/2011 (10/31/11-SEE NOTES)</t>
  </si>
  <si>
    <t>10/17/2011; 10/31/2011</t>
  </si>
  <si>
    <t>10/4/2011; 11/1/2011</t>
  </si>
  <si>
    <t>SEE BB39A04</t>
  </si>
  <si>
    <t>FTX1436A1TP</t>
  </si>
  <si>
    <t>Steve Carter/Sally Wilson</t>
  </si>
  <si>
    <t>FTX1436A1TQ</t>
  </si>
  <si>
    <t>Jerry Ramsey</t>
  </si>
  <si>
    <t>Justin Bateman</t>
  </si>
  <si>
    <t>FTX1436A1T3</t>
  </si>
  <si>
    <t>10/26/2011; 11/8/2011</t>
  </si>
  <si>
    <t>FTX1436A1TR</t>
  </si>
  <si>
    <t>FTX1436A1TS</t>
  </si>
  <si>
    <t>1ZX560410300480347</t>
  </si>
  <si>
    <t>1ZX560410300480436</t>
  </si>
  <si>
    <t>1ZX560410300480329</t>
  </si>
  <si>
    <t>1ZX560410300480356</t>
  </si>
  <si>
    <t>1ZX560410300480338</t>
  </si>
  <si>
    <t>171 Taylor Street /243 east 4th street</t>
  </si>
  <si>
    <t>Harpers Ferry/Ransom</t>
  </si>
  <si>
    <t>Carlos Plumbly</t>
  </si>
  <si>
    <t>1 (304) 573-1301</t>
  </si>
  <si>
    <t>FTX1436A1S6</t>
  </si>
  <si>
    <t>Thaddeus Robinson</t>
  </si>
  <si>
    <t>1 (304) 436-8648</t>
  </si>
  <si>
    <t>7/19/11 -- On Hold -- See Comments Section. jhammonds@valleyhealth.org</t>
  </si>
  <si>
    <t>jhammonds@valleyhealth.org</t>
  </si>
  <si>
    <t>1ZX560410300481793</t>
  </si>
  <si>
    <t>21529.01 ($18,484.91)</t>
  </si>
  <si>
    <t>1258 Valley Road/ 38 Dispatch Lane</t>
  </si>
  <si>
    <t>FTX1436A1UJ</t>
  </si>
  <si>
    <t>(Cabin Creek Health Systems) CCHS Administration</t>
  </si>
  <si>
    <t>Family Care Pennsylvania Avenue</t>
  </si>
  <si>
    <t>Justin Hamm/ Chery Cline</t>
  </si>
  <si>
    <t>FTX1436A1SB</t>
  </si>
  <si>
    <t>SEE BB13A02</t>
  </si>
  <si>
    <t>Lt. Kevin Heck, Director</t>
  </si>
  <si>
    <t>$3358.50 ($12,688.49)</t>
  </si>
  <si>
    <t>$19,067.50 ($19,542.50)</t>
  </si>
  <si>
    <t>$18,798.48 ($25,291.77)</t>
  </si>
  <si>
    <t>$ 3,217.00                 ($ 9,041.56)</t>
  </si>
  <si>
    <t>FTX1436A1UR</t>
  </si>
  <si>
    <t>FTX1436A1TD</t>
  </si>
  <si>
    <t>FTX1436A1UP</t>
  </si>
  <si>
    <t>FTX1436A1SC</t>
  </si>
  <si>
    <t>FTX1436A2BF</t>
  </si>
  <si>
    <t>FTX1436A2BG</t>
  </si>
  <si>
    <t>FTX1436A2B9</t>
  </si>
  <si>
    <t>FTX1436AKQN</t>
  </si>
  <si>
    <t>FTX1436A2FC</t>
  </si>
  <si>
    <t>FTX1436A2BK</t>
  </si>
  <si>
    <t>FTX1436A1Y6</t>
  </si>
  <si>
    <t>FTX1436A1Y8</t>
  </si>
  <si>
    <t>FTX1436A1Y0</t>
  </si>
  <si>
    <t>FTX1436A1Y4</t>
  </si>
  <si>
    <t>$264,578 ($247.908.00)</t>
  </si>
  <si>
    <t>1ZX560410300484138</t>
  </si>
  <si>
    <t>1ZX560410300484101</t>
  </si>
  <si>
    <t>1ZX560410300484147</t>
  </si>
  <si>
    <t>1ZX560410300484156</t>
  </si>
  <si>
    <t>1ZX560410300484129</t>
  </si>
  <si>
    <t>1ZX560410300484110</t>
  </si>
  <si>
    <t>1ZX560410300484530</t>
  </si>
  <si>
    <t>1ZX560410300484549</t>
  </si>
  <si>
    <t>1ZX560410300484469</t>
  </si>
  <si>
    <t>1ZX560410300484478</t>
  </si>
  <si>
    <t>1ZX560410300484487</t>
  </si>
  <si>
    <t>1ZX560410300484496</t>
  </si>
  <si>
    <t>1ZX560410300484503</t>
  </si>
  <si>
    <t>1ZX560410300484450</t>
  </si>
  <si>
    <t>1ZX560410300484512</t>
  </si>
  <si>
    <t>1ZX560410300484521</t>
  </si>
  <si>
    <t>1ZX560410300484441</t>
  </si>
  <si>
    <t xml:space="preserve">**BB14A14 WAS PREVIOUSLY APPROVED ON 5/20/11; THERE WILL NOT BE AN ADDITIONAL APPROVAL NOTICE SENT AT THIS TIME. </t>
  </si>
  <si>
    <t>5/20/2011      (12/8/11-SEE NOTES)</t>
  </si>
  <si>
    <t>35435.48 ($38,468.21)</t>
  </si>
  <si>
    <t>FTX1436A1YA</t>
  </si>
  <si>
    <t>FTX1443A29A</t>
  </si>
  <si>
    <t>FTX1443A28Z</t>
  </si>
  <si>
    <t>Brent Burgess</t>
  </si>
  <si>
    <t>1 (304) 399-1175- 3045257851 xt1125</t>
  </si>
  <si>
    <t>HBHS dba Process Strategies, Inc. - Prestera Center</t>
  </si>
  <si>
    <t>FTX1443A28S</t>
  </si>
  <si>
    <t>Jacob Kerr</t>
  </si>
  <si>
    <t>304 610 1530</t>
  </si>
  <si>
    <t>FTX1443A28H</t>
  </si>
  <si>
    <t>FTX1436A1V6</t>
  </si>
  <si>
    <t>1439 E. Main Street, Suite 5</t>
  </si>
  <si>
    <t>FTX1436A1UU</t>
  </si>
  <si>
    <t>Executive Director - David Cole</t>
  </si>
  <si>
    <t>1ZX560410300485940</t>
  </si>
  <si>
    <t>1ZX560410300485977</t>
  </si>
  <si>
    <t>1ZX560410300485931</t>
  </si>
  <si>
    <t>1ZX560410300485968</t>
  </si>
  <si>
    <t>1ZX560410300485995</t>
  </si>
  <si>
    <t>1ZX560410300485986</t>
  </si>
  <si>
    <t>1ZX560410300485959</t>
  </si>
  <si>
    <t>10/31/2011; 12/13/2011</t>
  </si>
  <si>
    <t>1ZX560410300487877</t>
  </si>
  <si>
    <t>12/16/11: MARK MCKENZIE SENT A REVISED LCR WITH ESTIMATED COST CHANGED TO $13,265.00, STATING REASON FOR PRICE DIFFERENCE SHOULD READ "CONSTRUCTION HOURS LESS THAN EXPECTED".</t>
  </si>
  <si>
    <t>12/7/2011; 12/21/2011</t>
  </si>
  <si>
    <t xml:space="preserve">12/22/11: LCR WAS APPROVED ON 12/8/11 AND LCR FINAL APPROVAL NOTICE WAS SENT TO CAI/FTR. WILL NOT BE RESENDING LCR FINAL APPROVAL NOTICE. </t>
  </si>
  <si>
    <t>FTX1436A1TW</t>
  </si>
  <si>
    <t>FTX1436A1TK</t>
  </si>
  <si>
    <t>FTX1436A1TH</t>
  </si>
  <si>
    <t>FTX1436A1TE</t>
  </si>
  <si>
    <t>FTX1436A1T6</t>
  </si>
  <si>
    <t>FTX1436A1QX</t>
  </si>
  <si>
    <t xml:space="preserve">Schedule for Fiber Completion </t>
  </si>
  <si>
    <t>Facilities Build-Out Required</t>
  </si>
  <si>
    <t>Facilites Build-Out Scheduled</t>
  </si>
  <si>
    <t>Facilities Build-Out Completed</t>
  </si>
  <si>
    <t>CAI Complete/Ready for Service</t>
  </si>
  <si>
    <t xml:space="preserve">CAI Notification Date Ready for Service </t>
  </si>
  <si>
    <t>N/A</t>
  </si>
  <si>
    <t xml:space="preserve">N </t>
  </si>
  <si>
    <t>$23507.29   ($14,425.00)</t>
  </si>
  <si>
    <t>FTX1444AHK5</t>
  </si>
  <si>
    <t>FTX1444AJ0W</t>
  </si>
  <si>
    <t>FTX1444AJ1C</t>
  </si>
  <si>
    <t>FTX1444AHKG</t>
  </si>
  <si>
    <t>FTX1444AHKA</t>
  </si>
  <si>
    <t>FTX1444AHK6</t>
  </si>
  <si>
    <t>FTX1444AHKB</t>
  </si>
  <si>
    <t>FTX1444AJ12</t>
  </si>
  <si>
    <t>FTX1444AJ14</t>
  </si>
  <si>
    <t>FTX1444AJ1E</t>
  </si>
  <si>
    <t>FTX1443A29R</t>
  </si>
  <si>
    <t>FTX1444AHKU</t>
  </si>
  <si>
    <t>FTX1444AHKD</t>
  </si>
  <si>
    <t>FTX1443AK9T</t>
  </si>
  <si>
    <t>FTX1444AJ0Z</t>
  </si>
  <si>
    <t>FTX1443AKAP</t>
  </si>
  <si>
    <t>FTX1444AHHT</t>
  </si>
  <si>
    <t>FTX1444AHJN</t>
  </si>
  <si>
    <t>FTX1444AHHK</t>
  </si>
  <si>
    <t>FTX1444AHJQ</t>
  </si>
  <si>
    <t>FTX1444AHJS</t>
  </si>
  <si>
    <t>FTX1444A00Z</t>
  </si>
  <si>
    <t>FTX1444AJ1J</t>
  </si>
  <si>
    <t>FTX1444A00L</t>
  </si>
  <si>
    <t>FTX1444AJ1H</t>
  </si>
  <si>
    <t>FTX1444AJ1Q</t>
  </si>
  <si>
    <t>FTX1444AJ0X</t>
  </si>
  <si>
    <t>FTX1444AHKQ</t>
  </si>
  <si>
    <t>FTX1444AHKT</t>
  </si>
  <si>
    <t>FTX1443A29C</t>
  </si>
  <si>
    <t>FTX1444AHJW</t>
  </si>
  <si>
    <t>FTX1443AKA4</t>
  </si>
  <si>
    <t>FTX1444AHKW</t>
  </si>
  <si>
    <t>FTX1444AHKM</t>
  </si>
  <si>
    <t>FTX1444AHKR</t>
  </si>
  <si>
    <t>11/22/2011; 1/5/2012</t>
  </si>
  <si>
    <t>10/18/2011; 1/5/2012</t>
  </si>
  <si>
    <t>1ZX560410300490130</t>
  </si>
  <si>
    <t xml:space="preserve">**ON 1/4/12, WVOT RECEIVED REVISED COPY OF THIS LCR WITH NEW ADDRESS PROVIDED TO GIT. POSTED TO SHAREPOINT FOR REVIEW ON 1/4/12. ON 1/9/12, REVISED COPY WAS APPROVED THROUGH GIT PROCESS AND A COPY IS SAVED ON FILE. THERE WILL NOT BE ANOTHER LCR APPROVAL NOTICE SUBMITTED TO FTR/AGENCIES. </t>
  </si>
  <si>
    <t>Michele Craig</t>
  </si>
  <si>
    <t>xt 307</t>
  </si>
  <si>
    <t>1 (304) 664-3223</t>
  </si>
  <si>
    <t>BCI Fairmont State Police</t>
  </si>
  <si>
    <t>Morgantown Monongalia - Troop 1 State Police</t>
  </si>
  <si>
    <t>FTX1441A0PX was changed to FTX1444AHKC due to a transfer in a router between WVOT and CHOUSE.</t>
  </si>
  <si>
    <t>*FBO - Cancelled due to location completing FBO on own - 01/05/12*</t>
  </si>
  <si>
    <t>10/17/2011; 1/17/2012; 1/19/2012</t>
  </si>
  <si>
    <t>Fran Coleman</t>
  </si>
  <si>
    <t>C: (304) 552-4710/(304) 586-0001 xt. 8208</t>
  </si>
  <si>
    <t>FamilyCare Health Center</t>
  </si>
  <si>
    <t>FTX1436A1UX</t>
  </si>
  <si>
    <t>DHHR</t>
  </si>
  <si>
    <t>BB06A35</t>
  </si>
  <si>
    <t>MILDRED MITCHELL BATEMAN STATE HOSPITAL</t>
  </si>
  <si>
    <t>BB06A37</t>
  </si>
  <si>
    <t>HIGHER ED</t>
  </si>
  <si>
    <t>MARSHALL UNIVERSITY</t>
  </si>
  <si>
    <t>GRANT COUNTY 911</t>
  </si>
  <si>
    <t>WEST VRIGINIA STATE UNIVERSITY</t>
  </si>
  <si>
    <t>BB21A12</t>
  </si>
  <si>
    <t>SHARPE HOSPITAL</t>
  </si>
  <si>
    <t>BB24A34</t>
  </si>
  <si>
    <t>JOHN MANCHIN SR HEALTHCARE CENTER</t>
  </si>
  <si>
    <t>BB26A17</t>
  </si>
  <si>
    <t>LAKIN STATE HOSPITAL</t>
  </si>
  <si>
    <t>BB39A19</t>
  </si>
  <si>
    <t>HOPEMONT STATE HOSPITAL</t>
  </si>
  <si>
    <t>BB40A17</t>
  </si>
  <si>
    <t>PUTNAM COUNTY TECHNICAL CENTER</t>
  </si>
  <si>
    <t>101 ROOSEVELT BLVD</t>
  </si>
  <si>
    <t>BB41A46</t>
  </si>
  <si>
    <t>PINECREST STATE HOSPITAL</t>
  </si>
  <si>
    <t>EASTERN COMMUNITY &amp; TECHNICAL COLLEGE</t>
  </si>
  <si>
    <t>BB34A22</t>
  </si>
  <si>
    <t>NICHOLAS COUNTY CAREER &amp; TECHNICAL CENTER</t>
  </si>
  <si>
    <t>215 MILAM ADDITION ROAD</t>
  </si>
  <si>
    <t xml:space="preserve">SOUTHERN WEST VIRGINIA COMMUNITY &amp; TECHINCAL COLLEGE IN MCDOWELL CO. </t>
  </si>
  <si>
    <t>THIS CAI IS ON THE (88) CAI REPLACEMENT LIST. MORE INFO TBD</t>
  </si>
  <si>
    <t>Reconciliation with POCs/FTR/GIT</t>
  </si>
  <si>
    <t xml:space="preserve">FTX1443AK5P </t>
  </si>
  <si>
    <t>FTX1439AH19</t>
  </si>
  <si>
    <t>y</t>
  </si>
  <si>
    <t>304 258-2430</t>
  </si>
  <si>
    <t>FTX1436AJTD</t>
  </si>
  <si>
    <t>FTX1436AJTZ</t>
  </si>
  <si>
    <t>FTX1436AJUI</t>
  </si>
  <si>
    <t>FTX1436AJU2</t>
  </si>
  <si>
    <t>FTX1436AJU4</t>
  </si>
  <si>
    <t>FTX1436AJU5</t>
  </si>
  <si>
    <t>FTX1436AJU3</t>
  </si>
  <si>
    <t>FTX1436AJU6</t>
  </si>
  <si>
    <t>FTX1436AJUR</t>
  </si>
  <si>
    <t>FTX1436AJUC</t>
  </si>
  <si>
    <t>FTX1436AJTB</t>
  </si>
  <si>
    <t>FTX1436AJTC</t>
  </si>
  <si>
    <t>FTX1436AJV3</t>
  </si>
  <si>
    <t>FTX1436AJUD</t>
  </si>
  <si>
    <t>FTX1436A1RC</t>
  </si>
  <si>
    <t>FTX1436AJUH</t>
  </si>
  <si>
    <t>FTX1436AJUT</t>
  </si>
  <si>
    <t>FTX1436AJUY</t>
  </si>
  <si>
    <t>FTX1436AJUV</t>
  </si>
  <si>
    <t>FTX1436AJTM</t>
  </si>
  <si>
    <t>FTX1436AJV5</t>
  </si>
  <si>
    <t>FTX1436AJV1</t>
  </si>
  <si>
    <t>FTX1436AJUW</t>
  </si>
  <si>
    <t>FTX1436AJTF</t>
  </si>
  <si>
    <t>FTX1436AJUQ</t>
  </si>
  <si>
    <t>FTX1436AJV6</t>
  </si>
  <si>
    <t>FTX1436AJUS</t>
  </si>
  <si>
    <t>FTX1436AJUX</t>
  </si>
  <si>
    <t>FTX1436AJUK</t>
  </si>
  <si>
    <t>FTX1436AJUU</t>
  </si>
  <si>
    <t>FTX1436AJUZ</t>
  </si>
  <si>
    <t>FTX1436AJTP</t>
  </si>
  <si>
    <t>FTX1436AJTN</t>
  </si>
  <si>
    <t>FTX1436AJTV</t>
  </si>
  <si>
    <t>FTX1436AJUB</t>
  </si>
  <si>
    <t>FTX1436AJTH</t>
  </si>
  <si>
    <t>FTX1436AJU0</t>
  </si>
  <si>
    <t>FTX1436A1RF</t>
  </si>
  <si>
    <t>FTX1436AJTL</t>
  </si>
  <si>
    <t>FTX1436AJTK</t>
  </si>
  <si>
    <t>FTX1436AJTT</t>
  </si>
  <si>
    <t>FTX1436AJTS</t>
  </si>
  <si>
    <t>FTX1436AJV2</t>
  </si>
  <si>
    <t>FTX1436AJUN</t>
  </si>
  <si>
    <t>319ft</t>
  </si>
  <si>
    <t>*FBO Not Required - The library advised our Construction forces to utilize an existing portal rather than construct a new conduit to the pole.  It should be noted that this is not per industry standards and may be something Lance sees should he visit this site, but we did what the customer asked us to do.  It is complete to the DMARC. - Mark McKenzie - Frontier - 01/23/12*</t>
  </si>
  <si>
    <t>*FBO - Not required due to location completing FBO on own - 12/15/11*</t>
  </si>
  <si>
    <t>*FBO Not Required. Board of Education completed FBO Work on their own - Completed on 12/29/11 - 01/23/12*</t>
  </si>
  <si>
    <t>Marlinton Pocahontas-Troop 3</t>
  </si>
  <si>
    <t>Jim Hall/Lea Wolf</t>
  </si>
  <si>
    <t>1 (304) 366-5693 x104/ x 101</t>
  </si>
  <si>
    <t>per FTR; site already has fiber- router only; PER FTR- THIS CAI WAS ADDED BACK TO BUILD LIST ON 1/24/12 PER GIT DECISION</t>
  </si>
  <si>
    <t>same as BB15A01</t>
  </si>
  <si>
    <t>same as BB15A14</t>
  </si>
  <si>
    <t>Summersville  Nicholas - Troop 6</t>
  </si>
  <si>
    <t>2/1/2012; 2/2/2012</t>
  </si>
  <si>
    <t>per FTR- site has Armstrong facilities/fiber; 2/2/2012: FTR PENDING LCR APPROVAL- WILL BUILD TO LOCATION</t>
  </si>
  <si>
    <t>Report Column - Fiber feet to be pulled by Frontier</t>
  </si>
  <si>
    <t>Reconciliation with TeleHealth Alliance Grant or Eliminated</t>
  </si>
  <si>
    <t xml:space="preserve">12/22/11: LCR WAS APPROVED ON 12/8/11 AND LCR FINAL APPROVAL NOTICE WAS SENT TO CAI/FTR. WVOT WILL NOT BE RESENDING A LCR FINAL APPROVAL NOTICE.
* FBO Notified - Contractor notified WVOT and Frontier that FBO is required at this site.  Frontier confirmed the work is required and agreed to move forward with the FBO.  2/2/12*
 </t>
  </si>
  <si>
    <t>304-414-4411</t>
  </si>
  <si>
    <t>PER GIT DECISION: CAI HAS FIBER AT LOCATION; ROUTER ONLY.</t>
  </si>
  <si>
    <t>PER FTR: SITE ALREADY HAS FIBER. PER GIT DECISION, FTR WILL BUILD FIBER TO THIS CAI AND BB43A06</t>
  </si>
  <si>
    <t>SEE NOTE ABOVE</t>
  </si>
  <si>
    <t>*FBO Not Required - Fiber pulled to Dmarc - Dave Robinson &amp; Rick Singer (Gudenkauf Corporation) - Will Be Charged for Trip -2/8/12*</t>
  </si>
  <si>
    <t>Glenna S. Brown
browng@mail.min.lib.wv.us</t>
  </si>
  <si>
    <t>FTX1442A1YU</t>
  </si>
  <si>
    <t>FTX1442A207</t>
  </si>
  <si>
    <t>FTX1438A2DM</t>
  </si>
  <si>
    <t>FTX1441A0PE</t>
  </si>
  <si>
    <t>FTX1439AJYD</t>
  </si>
  <si>
    <t>*FBO Not Required - Location was completed to Dmarc when went to site. Gudenkauf -  Trip Charge will be genetrated - 2/15/2012*</t>
  </si>
  <si>
    <t>$ 695,662.42 ($163,146.13)</t>
  </si>
  <si>
    <t>Richard Smith</t>
  </si>
  <si>
    <t>*FBO Not Required - Location was completed to Dmarc when went to site. Gudenkauf -  Trip Charge will be genetrated - Gudenkauf Corp. - 2/15/2012*</t>
  </si>
  <si>
    <t>2/1/2012; 2/16/2012</t>
  </si>
  <si>
    <t>Josh Tinnel</t>
  </si>
  <si>
    <t>304 356 4496</t>
  </si>
  <si>
    <t>Matt Sponagle</t>
  </si>
  <si>
    <t xml:space="preserve">Matt Sponagle </t>
  </si>
  <si>
    <t>304 360 5062</t>
  </si>
  <si>
    <t>FTX1436A1YB</t>
  </si>
  <si>
    <t>FTX1436A1Y9</t>
  </si>
  <si>
    <t>Moundsville  Marshall - Troop 1  State Police</t>
  </si>
  <si>
    <t>Grafton Taylor - Troop 1</t>
  </si>
  <si>
    <t>**ON 1/4/12, WVOT RECEIVED A REVISED LCR REMOVING BB15A14 FROM ORIGINAL LCR; A SEPARATE LCR WILL BE SUBMITTED FOR THIS SITE. THE FIBER FOOTAGE REMAINED THE SAME, BUT COST WAS REVISED TO $14,425.00. THIS REVISION WAS POSTED TO SHAREPOINT ON 1/4/12.
*FBO Update - Hancock County Courthouse(BB15A01) and Hancock County 911(BB15A16) are in the same location.  2 different server rooms, but for the location to get fiber it requires some on premise work. - 2/2/12*</t>
  </si>
  <si>
    <t>614 Main Street</t>
  </si>
  <si>
    <t>FTX1439A14J</t>
  </si>
  <si>
    <t>1ZX560410300497697</t>
  </si>
  <si>
    <t>1ZX560410300499855</t>
  </si>
  <si>
    <t>1ZX560410300499864</t>
  </si>
  <si>
    <t>1ZX560410300499873</t>
  </si>
  <si>
    <t>* FBO Notified - Contractor notified WVOT and Frontier that FBO is required at this site.  Frontier confirmed the work is required and agreed to move forward with the FBO.  2/21/12*</t>
  </si>
  <si>
    <t>*FBO ON Hold - FTR need to do a re-route on Fiber Path - Gudenkauf - 2/8/12*
*FBO - FTR Completed Re-route completed pending K12 information as to whether they want the customer premise work done internally or whether BTOP funding will bring to extended Dmarc, then into building. 2/14/12*
*FBO Update - We will go to the Dmarc. Nowhere Else - John Dunlap - 2/21/12*</t>
  </si>
  <si>
    <t>*FBO Update - Revised completion date from sontractors of 2/27/2012 - 2/22/12*</t>
  </si>
  <si>
    <t>*FBO Update - Revised completion date from sontractors of 2/29/2012 - 2/22/12*</t>
  </si>
  <si>
    <t>*FBO Update - Revised completion date from sontractors of 3/27/2012 - 2/22/12*</t>
  </si>
  <si>
    <t>**LCR WAS LISTED ON MIKE TORDORVICH'S MEMO TO APPROVE 26 LCRs ON 4/15/2011**
*FBO Update - Revised completion date from sontractors of 3/6/2012 - 2/22/12*</t>
  </si>
  <si>
    <t>**LCR WAS LISTED ON MIKE TORDORVICH'S MEMO TO APPROVE 26 LCRs ON 4/15/2011**
*FBO Update - Revised completion date from sontractors of 3/8/2012 - 2/22/12*</t>
  </si>
  <si>
    <t>*FBO Update - Revised completion date from sontractors of 2/23/2012 - 2/22/12*</t>
  </si>
  <si>
    <t>*FBO ON Hold - FTR need to do a re-route on Fiber Path - Gudenkauf - 2/8/12*
*FBO - FTR completed Re-route -customer requires 4" conduit annd weatherhead. 2/14/12*
*FBO Update - Revised completion date from sontractors of 3/16/2012 - 2/22/12*</t>
  </si>
  <si>
    <t>Hundred Wetzel - Troop 1 State Police</t>
  </si>
  <si>
    <t>* FBO Notified - Contractor notified WVOT and Frontier that FBO is required at this site.  Frontier confirmed the work is required and agreed to move forward with the FBO.  2/2/12*
*FBO Revised - Revised Date of Completion to 2/23/12*</t>
  </si>
  <si>
    <t>McDowell County Correctional Ctr - Welch Facility</t>
  </si>
  <si>
    <t>* FBO Notified - Contractor notified WVOT and Frontier that FBO is required at this site.  Frontier confirmed the work is required and agreed to move forward with the FBO.  2/28/12*</t>
  </si>
  <si>
    <t>*FBO Not Required - Innerduct Work already completed.  Fiber spliced at pole and ready to be terminated to the Dmarc. Trip Charge will be Generated. Rick Singer - Gudenkauf. 2/28/12*</t>
  </si>
  <si>
    <t>Stevens Correctional Center</t>
  </si>
  <si>
    <t>1ZX560410300502340</t>
  </si>
  <si>
    <t>Jesse Wyoming - Troop 6 State Police</t>
  </si>
  <si>
    <t>*FBO Update - Revised Date of Completion to 02/29/12 - BMP Process held up completion of this job. Will receive Final invoice by 03/05/12 - 3/1/12*</t>
  </si>
  <si>
    <t>2/29/11</t>
  </si>
  <si>
    <t>FTX1436AJTR</t>
  </si>
  <si>
    <t>FTX1436AJUA</t>
  </si>
  <si>
    <t>*FBO Not Required - BB39A16  #1202652  Preston County 911 Center is already done. Cable is in, terminal placed and spliced.. Thanks, Rick Singer - Trip Charge Will be generated - 2/20/12*</t>
  </si>
  <si>
    <t>1701 7th Street</t>
  </si>
  <si>
    <t>Name of library officially changed 7/1/03  Keg</t>
  </si>
  <si>
    <t>*FBO Approval - Approved by Mike Todorovich and John Dunlap - 3/5/12*</t>
  </si>
  <si>
    <t>*FBO No Longer Required - Clay-Battelle Library (BB30A14) FTR# 1203505 is ready for Frontier.  The cable was placed into the building by a private contractor hired by Sandra Throckmorton (Library Supv.) The fiber has been strapped directly to the building exterior and ran inside to the equipment room. The remaining slack is coiled inside the equipment room and still needs terminated. FYI.. Sandra’s phone number is: 304-432-8531.
     Dave will be forwarding an invoice for the trip charge in the morning. Thanks Nick. Rick Singer / Gudenkauf Corp. - 3/7/12*</t>
  </si>
  <si>
    <t>*FBO Not Required - Not sure who cared for the FBO work, but Frontier Construction was able to terminate this fiber to the DMARC.  If Gudenkauf has not performed the work, then the customer may have, but I would stop any further action on this site. - Mark McKenzie - 3/9/12*</t>
  </si>
  <si>
    <t>*FBO Not Required - Job Completed by customer - 3/8/12*</t>
  </si>
  <si>
    <t>*FBO Revised - Revised Date of Completion to 2/2/12*</t>
  </si>
  <si>
    <t>*FBO Revised - Revised Date of Completion to 2/6/12*</t>
  </si>
  <si>
    <t>*FBO Cancelled - Completed to Demarc on 01/24/12 - Mark McKenzie - 3/6/12*</t>
  </si>
  <si>
    <t>**LCR WAS LISTED ON MIKE TORDORVICH'S MEMO TO APPROVE 26 LCRs ON 4/15/2011**
*FBO Revised - Revised Date of Completion to 2/21/12*</t>
  </si>
  <si>
    <t>*FBO Revised - Revised Date of Completion to 2/8/12*</t>
  </si>
  <si>
    <t>*FBO Revised - Revised Date of Completion to 2/14/12*</t>
  </si>
  <si>
    <t>*FBO Not Required - Completed by Customer - Ester Hagy (Nichols Construction) - 02/15/12*</t>
  </si>
  <si>
    <t>*FBO Not Required - Locations have already completed the FBO to complete by owner to Dmarc. - 1/8/12*
*FBO Update - Trip Charges Declined due to a notification of FBO Cancellation and contractor proceeded to attempt an assesment of location.2/27/12*</t>
  </si>
  <si>
    <t>*FBO Revised - Revised Date of completion to 1/25/12*</t>
  </si>
  <si>
    <t>*FBO Revised - Revised Date of Completion to 1/31/12*</t>
  </si>
  <si>
    <t>*FBO Revised - Revised Date of Completion to 1/9/12*</t>
  </si>
  <si>
    <t>*FBO Revised - Revised Date of Completion to 1/24/12*</t>
  </si>
  <si>
    <t>*FBO Not Required - The Rowlesburg School  #1202870 was already completed by Frontier. The cable is placed and terminal is mounted to the back board.
Dave will be forwarding an invoice for the trip charge.  Rick Singer - Gudenkauf - 1/26/12*
*Alternate path found via Frontier Construction and customer*</t>
  </si>
  <si>
    <t>*FBO On Hold - Until LCR is Approved - 2/10/12*
*FBO Update - No Longer On Hold. 3/14/12*</t>
  </si>
  <si>
    <t>*FBO On Hold - On hold until LCR is Approved - 03.1.12*
*FBO Update - No Longer On Hold. 3/14/12*</t>
  </si>
  <si>
    <t>1ZX560410300504142</t>
  </si>
  <si>
    <t>$ 56,796.32 (36795.67)</t>
  </si>
  <si>
    <t>2/7/2012; 3/13/2012</t>
  </si>
  <si>
    <t>*Router Update - Shipped to ATTN: IT DEPT, Monongalia Medical Hospital, 1200 JD Anderson Drive, Morgantown, WV</t>
  </si>
  <si>
    <t>Bio Med</t>
  </si>
  <si>
    <t>Mon EMS</t>
  </si>
  <si>
    <t>Willam Harman - IT CIO</t>
  </si>
  <si>
    <t>304 972 1372</t>
  </si>
  <si>
    <t>Damon Karradine - 300 56th Street, Charleston, WV 25304</t>
  </si>
  <si>
    <t>Damon Karradine</t>
  </si>
  <si>
    <t>FTX1443A28P</t>
  </si>
  <si>
    <t>*FBO Not Required - Fayette County Courthouse employed an electrical contractor (outside of BTOP program) to perform electrical work.  The pictures included in this email represent the work they performed.  Apparently, they did not follow the State BMP regarding historical buildings.  Nichols Construction was also handed a BTOP related FBO job at this location.  Upon them conducting a site survey, they documented that the proper industry standards were not followed via the attached photographs.  Please note for your files that neither Frontier Communications or Nichols Construction is responsible for this work.  Thank You, Mark McKenzie.  1/26/12*
* FBO is Required - the work done by the Electrician was not completed to the Dmarc and not going to be used for Fiber Pulling.  FBO will Contintue  2/14/12*</t>
  </si>
  <si>
    <t>*FBO Not Required - Location had fiber terminated to the Demarc when arrived on site - Gudenkauf - Trip charge will be generated. - 3/15/12 *</t>
  </si>
  <si>
    <t>Loretta Jett Haddad</t>
  </si>
  <si>
    <t>Primary Care will be replacing FamilyCare. If Grants are made available</t>
  </si>
  <si>
    <t>FTX1443A28F</t>
  </si>
  <si>
    <t>1ZX560410300507952</t>
  </si>
  <si>
    <t>1ZX560410300507989</t>
  </si>
  <si>
    <t>*FBO No Longer required - Aaron Morrison - The Aerial Crew Placing fiber for Frontier to this location was able to free up the blockage and place fiber in the building.  No FBO is needed for this location.- 3/22/12*</t>
  </si>
  <si>
    <t>2/24/2012; 3/23/2012</t>
  </si>
  <si>
    <t>2/24/2012;3/23/2012</t>
  </si>
  <si>
    <t>*FBO No Longer Required - I’ve spoken with our Engineering Department and we agree that this is something our Construction crew can handle.  I will reach out to that group today and will take this off the FBO list. - Mark McKenzie - Frontier - 3/26/12</t>
  </si>
  <si>
    <t>(304) 456-3101</t>
  </si>
  <si>
    <t>Mark Kane, Building Owner</t>
  </si>
  <si>
    <t>$ 45,141.76 (35938.40)</t>
  </si>
  <si>
    <t>3/28/2012: A revised LCR was submitted by FTR to justify a cost increase needed to complete this build as originally engineered. Per FTR, there will be no EA impact from the revision. Revision posted to SharePoint on 3/29/2012.</t>
  </si>
  <si>
    <t>1/27/2012; 3/20/2012; 3/29/2012</t>
  </si>
  <si>
    <t>3/29/2012: SEE BB03A26 NOTES FOR DETAILS.</t>
  </si>
  <si>
    <t>SEE BB36A05</t>
  </si>
  <si>
    <t xml:space="preserve">4/3/2012: AN LCR FINAL APPROVAL NOTICE WAS SENT TO FTR (MARK) &amp; AGENCIES ON 1/5/2012; COST AND FIBER FOOTAGE WERE NOT CHANGED, THEREFORE AN ADDITIONAL APPROVAL NOTICE WILL NOT BE SUBMITTED. </t>
  </si>
  <si>
    <t>*FBO Not Required - The 911 center advised our Construction forces to utilize an existing hole that housed other cables going into the DMARC.  It should be noted that this is not per industry standards and may be something Lance sees should he visit this site, but we did what the customer asked us to do.  It is complete to the DMARC. - Mark McKenzie - Frontier - 1/23/12*</t>
  </si>
  <si>
    <t>*FBO Revised - Revised Date of Completion to 2/1/12*</t>
  </si>
  <si>
    <t>*FBO Approval - Approved by Mike Todorovich and John Dunlap - 3/5/12*
*FBO Revision - Dave (Gudenkauf) Stated the location had existing conduit and the Final Invoice will reflect a much lower price for the work completed. - 3/14/12*
*FBO Update - Price of Final invoice is now $3500.00 - Utilized existing conduit to get to the Demarc. - 3/19/12*</t>
  </si>
  <si>
    <t>*FBO Not Required - pulled to Demarc - Dave Robinson &amp; Rick Singer (Gudenkauf Corporation) - Will Be Charged for Trip -2/8/12*</t>
  </si>
  <si>
    <t>*FBO Revised - Revised Date of Completion to 2/27/12*
*FBO On Hold - State says FBO complete on 3/12.  Conduit is not placed into building at proper location.  Needs to go back to state complete properly - Rob Hugart - Frontier - 3/30/12*
*4/2/12 - Spoke to POC - Jason Rice - Stated the Fiber location is in correct place. Ready for termination, testing and provisioning. - Nick Patel - 4/2/12*</t>
  </si>
  <si>
    <t>BCI Petersburg - Grant County State Police</t>
  </si>
  <si>
    <t>BCI Charleston Kanawha - Troop 8 State Police</t>
  </si>
  <si>
    <t>BCI Troop 5 Command - Logan State Police</t>
  </si>
  <si>
    <t>BCI Fort Ashby Mineral County  State Police</t>
  </si>
  <si>
    <t>BCI Summersville Nicholas State Police</t>
  </si>
  <si>
    <t>BCI Beckley Raleigh State Police</t>
  </si>
  <si>
    <t>BCI Buckhannon Upshur County State Police</t>
  </si>
  <si>
    <t>BCI Parkersburg Wood County  State Police</t>
  </si>
  <si>
    <t>Per FTR - This site will be engineered from an outside FTR related Project and will not have fiber built as a part of the BTOP Grant. Router Only</t>
  </si>
  <si>
    <t>$ 30,443.95 ($20,701.50)</t>
  </si>
  <si>
    <t>Webster Springs - Webster - Troop 3 State Police</t>
  </si>
  <si>
    <t>*FBO No Longer Required - Work was already completed on site when visited - Rick Singer - Gudenkauf - 4/16/12*</t>
  </si>
  <si>
    <t>*FBO On Hold - Until LCR approved - 1/12/12*
*FBO Update - LCR Approved 3/7/12*
*FBO No Longer Required - FBO Completed by the location - Rick Singer - 3/17/12*
*FBO Update - Mark McKenzie Confirmed - 4/17/12*</t>
  </si>
  <si>
    <t>*FBO Not Required - Locations have already completed the FBO to complete by owner to Demarc. - 1/3/12*
*FBO Hold - FBO was done to the wrong room. - Frontier - Rob Hugart - 3/30/12*
*FBO Update - Spoke to on site Contact - Mrs. Hallzie - Stated the Demarc is currently in the correct location. however they will be moving their server to a new location in June 2012.  They want the Demarc in the new location.*
*FBO Update - Informed Contractors (Gudenkauf)  to go out to site and complete the location as dictated.  No extended Demarc. - John Dunlap - 4/2/12*
FBO - Update - Instructed Gudenkauf to return out to location and complete the work at the current Demarc.  No Extended Demarcs. - Nick Patel - 4/6/12*</t>
  </si>
  <si>
    <t>1/17/2012; 4/19/2012</t>
  </si>
  <si>
    <t>$ 23,410.53 ($15036.53)</t>
  </si>
  <si>
    <t>415 First Street</t>
  </si>
  <si>
    <t>*FBO Update - Backboard Placed for location - $50 charge will be added to final invoice for the placement. Michelle - Gudenkauf - 4/17/12*</t>
  </si>
  <si>
    <t>FTX1436A1US</t>
  </si>
  <si>
    <t>* Contact Information - The main number for GOHELP is (304) 558-0079.  Debbie Waller is the secretary and she can tell you how to reach Dave Campbell at CHN - Nancye Bazzle - 3/19/12*
*Address Update  - 5oo Summers Street Charleston, WV 25302*</t>
  </si>
  <si>
    <t>$ 39,630.00 ($30,765.03)</t>
  </si>
  <si>
    <t>10/17/2011; 1/17/2012; 1/19/2012; 4/26/2012</t>
  </si>
  <si>
    <t>$ 32,902.00 ($4,054.00)</t>
  </si>
  <si>
    <t>9/13/2011; 4/27/2012</t>
  </si>
  <si>
    <t>$ 8,922.77 ($3,997.26)</t>
  </si>
  <si>
    <t>4/25/2012; 4/27/2012</t>
  </si>
  <si>
    <t>*FBO Update - Made an attempt to rod and replace curren conduit.  That was unsuccessful therefore the crew had to complete this work by digging up the current conduit and replacing.  Any further questions please refer to the Final Invoice. - 4/30/12 - Nick Patel*</t>
  </si>
  <si>
    <t>Charlene Allen/Clinic Manager
oceanamed@frontier.com</t>
  </si>
  <si>
    <t>* FBO Notified - Contractor notified WVOT and Frontier that FBO is required at this site.  Frontier confirmed the work is required and agreed to move forward with the FBO.  2/2/12*
*FBO Update - Backboard Placed for location - $50 charge will be added to final invoice for the placement. Michelle - Gudenkauf - 4/17/12*</t>
  </si>
  <si>
    <t xml:space="preserve">**ON 1/4/12, WVOT RECEIVED A REVISED LCR FOR THIS LOCATION ONLY; THIS CAI WAS ORIGINALLY ON A COMBINED LCR WITH BB15A01 &amp; BB15A16. THIS REVISION WAS POSTED TO SHAREPOINT ON 1/4/12. ON 1/9/12, THIS LCR WAS APPROVED THROUGH GIT PROCESS AGAIN. I WILL NOTIFY MARK MCKENZIE; WVOT WILL NOT BE GENERATING ANOTHER LCR FINAL APPROVAL NOTICE.**
"*FBO On HOLD - Dave Robinson(Gudenkauf), Mark, Teresa, and I have found that the Swaney Memorial Library location will require an environmental re-assessment.  Per Teresa Schuller, Gudenkauf will provide a map with details of work required and gps coordinates of the build to WVOT. This will be attached to an estimate that will be forwarded to Teresa Schuller for the re-assessment to begin.  After the E.A. Process is completed we will continue with the FBO business as usual.*
* FBO Update - FBR and Estimate Received from Contractor and drawing of what work will be completed.  Information has been forwarded to the E.A. Rep. for further analysis. - 2/16/12*
*FBO Hold - Update - E.A. Re-assessment is in mapping now. - Teresa Schuller - 3/14/12*
*FBO Hold - Update - Sending Gudenkauf out to location to make sure fiber is sufficient to complete the FBO work and also termination and testing. - Nick Patel - 4/3/12*
FBO Hold - Update - Revised LCR was submitted today from the E.A. Office and the desk of Mike T.Final Approval from John Dunlap. - Nick Patel - 4/3/12*
*FBO Update - Frontier will be going out to extend the fiber to the Dictated length on the LCR.  Dave - Gudenkauf - 4/4/12*
*FBO Approved - Approved by Mike T. and John Dunlap - 4/5/12*
*FBO Update - Gudenkauf will now utilize a new route. The Fiber can follow the current Power line and be dropped into the basement to get to the newly established demarc. - Gudenkauf - 4/28/12*"
</t>
  </si>
  <si>
    <t>*FBO Update - Wrong job submitted - Re-Bid required - Michelle - Gudenkauf Administrator - 4/16/12*
*FBO Update - Will not be able to touch this site until May 8th due to the locations secondary circumstances. - Rick Singer - 4/25/12*</t>
  </si>
  <si>
    <t>*FBO Revised - Revised Date of completion to 1/23/12*
*FBO On Hold - Location's Demarc is now in a room that will be demolished.  Suggestion made that Lace Host go out and do an advisement on where to place new Demarc. - Nick Patel - 3/27/12*
*FBO Hold - Update - The location of the Demarc cannot go into a classroom so we are requesting that Lance go out to this location to designate a new location for the Demarc. - John Miller - 3/30/12*
*FBO Hold update - Lance Reccommended to get contractors to install 60 Ft of 1 1/4 in EMT Conduit to the main office of the school in the Telcom Room.  Waiting on the final paperwork from Lance on the site and its full printout. - Lance Host - 4/12/12*
*FBO Update - Current innerduct is right beside a gas line.  Could be a hazard.  Cannot go around window directly above duct.  requesting basement floorplans.  forwarded to John Miller and to speak to Frontier about the current scenario. Rick Singer -  4/25/12*
*FBO Update - 1st Final Invoice was $8869.00.  Second is required due to locations of demarc being deconstructed. 5-25-12 - Nick Patel.*</t>
  </si>
  <si>
    <t>3/15/2012; 5/2/2012</t>
  </si>
  <si>
    <t>3/7/2012; 5/2/2012</t>
  </si>
  <si>
    <t>FTX1436AJTG</t>
  </si>
  <si>
    <t>9/21/2011; 5/4/2012</t>
  </si>
  <si>
    <t>3/1/2012; 5/4/2012</t>
  </si>
  <si>
    <t>SEE BB03A26</t>
  </si>
  <si>
    <t>12/8/2011; 5/10/12</t>
  </si>
  <si>
    <t>11/9/2011; 5/10/12</t>
  </si>
  <si>
    <t>3/7/2012; 5/10/12</t>
  </si>
  <si>
    <t>FTX1444A00T</t>
  </si>
  <si>
    <t>FTX1439A15S</t>
  </si>
  <si>
    <t>FTX1436A1Y1</t>
  </si>
  <si>
    <t>*Router Update -Router Was Distributed out of the 100 WVOT Routers Before Regular Distribution.  BTOP Tag is Currently Unknown - Nick Patel - 5/15/12*</t>
  </si>
  <si>
    <t>*FBO On Hold - Location has only 1 LCR.  2 different Dmarcs and addresses.  Will bring up issues at Tiger Team Meeting on 3/27/12. - Nick Patel - 3/24/12*
*FBO Update - Per Tiger Team continue with the Current LCR no new LCR is required. - 3/27/12*
*FBO Update - Final Invoice is over by $50.00  due to backboard being installed by contractor. - Nick Patel - 5/17/12*</t>
  </si>
  <si>
    <t>*FBO Hold - New Manchester Elementary School (Hancock County / BB15A07) has a unique problem. The original demarc may be on the outside of the building (Mark please confirm if this is true). So the school was told that the fiber would be terminated on the wall just inside that point. The problem is that this is a classroom. The school does not want a fiber box mounted in a classroom. Neither do I. - John Miller - 3/9/12
*FBO Hold - Update -  Limited Fiber at this site to move Demarc.  Will verify how much is available to work with to move into a safer location than in a classroom.  Rick Singer(Gudenkauf) will update un on 3/20/12 - Nick Patel - 3/14/12*
*FBO Hold Update - Rick Singer will be stopping by today. - 3/20/12*
*FBO Update - Location No Longer on Hold - Rick Singer has gone out to check how much excess Fiber there was.  They are able to do a Fiber pull in a custodian closet.  Principal and Custodian has approved.  Rick will inform John Miller of the change.  Expect a larger charge on the final Invoice then what is on the estimate due to a farther distance to the Demarc and more conduit required. - Nick Patel - 3/21/12*
*FBO Update - Lance Host will be going out to this location to assess the situation and report back a recommended plan of action on this site to complete the Facility Build Out. - Nick Patel - 3/27/12.*
*FBO Update - Lance Host supplied us with the information required for us to complete the FBO on this site.  Mark McKenzie will have to send and engineer out to extend the entrance fiber to get this job completed to the new existing Demarc. Nick Patel - 4/3/12*
*Fbo Update - extra $800.00 due to extra trips required to completed job. - Nick Patel - 5/17/12*</t>
  </si>
  <si>
    <t>*FBO ON Hold - Broken steam pipe in work area - Gudenkauf - 1/12/12*
*FBO Update - Location still has not repaired issue with steam pipes. Dave Robinson - 2/21/12*
*FBO Update - Rick Singer has a meeting with Skip Kaneer Today - 5/16/12 - Rick Singer - GudenKauf - 5/16/12*</t>
  </si>
  <si>
    <t>Courier Delivery</t>
  </si>
  <si>
    <t>per Ed Kelemen, this site has Suddenlink Fiber; Router Only</t>
  </si>
  <si>
    <t>11/17/2011; 1/30/2012; 4/24/2012; 5/21/12</t>
  </si>
  <si>
    <t>5/15/2012; 5/21/12</t>
  </si>
  <si>
    <t>Aaron Kelley
Network Administrator
Akelley@smhwv.org</t>
  </si>
  <si>
    <t>Jason Ornold
Director
jason.ornold@gvmc.com</t>
  </si>
  <si>
    <t>Kathy Lesher (per Aaron Kelley)
Office Manager
wwwansted@smhwv.org</t>
  </si>
  <si>
    <t>Terri Wyatt/CFO
terri_hygeia@frontier.com</t>
  </si>
  <si>
    <t>Rhonda Toler/Office Manager</t>
  </si>
  <si>
    <t>Mike Vickers/Office Manager
Mike.A.Vickers@wv.gov
Joshua Tinnel (304) 558-7141</t>
  </si>
  <si>
    <t>Dayton Crabtree/Network Coordinator
crabtreed@wvuhealthcare.com/Gary Wine - County IT Dept.</t>
  </si>
  <si>
    <t>1ZX560410300527332</t>
  </si>
  <si>
    <t>10/6/2011; 5/16/12</t>
  </si>
  <si>
    <t>5/25/2012; 6/8/12</t>
  </si>
  <si>
    <t>Philippi Barbour - Troop 3 State Police</t>
  </si>
  <si>
    <t>Madison Boone - Troop 5 State Police</t>
  </si>
  <si>
    <t>Sutton    Braxton - Troop 3 State Police</t>
  </si>
  <si>
    <t>Wellsburg Brooke - Troop 1 State Police</t>
  </si>
  <si>
    <t>Grantsville Calhoun - Troop 4 State Police</t>
  </si>
  <si>
    <t>Gauley Bridge Fayette - Troop 6 State Police</t>
  </si>
  <si>
    <t>Oak Hill Fayette - Troop 6 State Police</t>
  </si>
  <si>
    <t>Glenville Gilmer - Troop 3 State Police</t>
  </si>
  <si>
    <t>Lewisburg Greenbrier - Troop 6  State Police</t>
  </si>
  <si>
    <t>Rainelle Greenbrier - Troop 6  State Police</t>
  </si>
  <si>
    <t>Shinnston Harrison Troop 1 State Police</t>
  </si>
  <si>
    <t>Ripley  Jackson - Troop 4 State Police</t>
  </si>
  <si>
    <t>Dept Headquarters Kanawha - Troop 0 State Police</t>
  </si>
  <si>
    <t>South Charleston Kanawha - Troop 4 State Police</t>
  </si>
  <si>
    <t>Troop 7 - Turnpike Kanawha State Police</t>
  </si>
  <si>
    <t>Harrisville Ritchie - Troop 4 State Police</t>
  </si>
  <si>
    <t>Spencer Roane - Troop 4 State Police</t>
  </si>
  <si>
    <t>Hinton Summers - Troop 6 State Police</t>
  </si>
  <si>
    <t>Parsons Tucker - Troop 3 State Police</t>
  </si>
  <si>
    <t>Paden City Tyler - Troop 1 State Police</t>
  </si>
  <si>
    <t>Buckhannon Upshur - Troop 3 State Police</t>
  </si>
  <si>
    <t>Wayne Wayne - Troop 5 State Police</t>
  </si>
  <si>
    <t>Elizabeth Wirt - Troop 4 State Police</t>
  </si>
  <si>
    <t>Parkersburg Wood - Troop 4 State Police</t>
  </si>
  <si>
    <t>Beckley  Turnpike Raleigh State Police</t>
  </si>
  <si>
    <t>RO</t>
  </si>
  <si>
    <t>FR</t>
  </si>
  <si>
    <t>Hamlin Lincoln - Troop 5  State Police</t>
  </si>
  <si>
    <t>FO</t>
  </si>
  <si>
    <t>POC; Fiber Only</t>
  </si>
  <si>
    <t>per Ed Kelemen, this site has Suddenlink Fiber. Router Only. Per FTR; Location is to receive Fiber</t>
  </si>
  <si>
    <t xml:space="preserve">per Ed Kelemen, this site has Suddenlink Fiber; Router Only; Per FTR; BTOP fiber </t>
  </si>
  <si>
    <t>per Ed Kelemen, this site has Suddenlink Fiber; Router Only
PER FTR; BTOP Fiber has been completed to the Demarc</t>
  </si>
  <si>
    <t>*FBO on Hold - Larry Newell  304-845-1920 (911 Director), and Howard Coffield 304-780-9866 (Commissioner) at the existing d-mark which is located in the Marshall County Courthouse basement. It doesn’t make sense to terminate two cables at the same location and Mr Newell/Mr Coffield suggested that we leave the fiber coil on the pole in front of the 911 Center. According to them there will be a new building built in the near future and they could utilize that unused fiber cable for the new de-mark after the new building is built. In the meantime the 911 center could be fed by the terminal already in place at the courthouse. (The courthouse is only using a couple fibers.)  - Rick Singer - Gudenkauf - 4/17/12*
*FBO Update - Per Tiger Team - Go to Demarc.  If building will not be constructed until next year that is too long to allow the entrance fiber to just hang there.  The fibr can be utilized within that year. If the facility is moving then they can place a TCR to move the Demarc to the new location when that time comes. - John Dunlap - 4/24/12*</t>
  </si>
  <si>
    <t>fiber and router needed
Per POC;  Denied Router - Fiber only</t>
  </si>
  <si>
    <t xml:space="preserve">PER FTR: THIS CAI IS ON THE SAME PROPERTY AS BB36A05; SEE REFERENCED LCR FOR COST AND FIBER BUILD; THIS SITE WILL RECEIVE A ROUTER. 
POC; Denied router to this facililty </t>
  </si>
  <si>
    <t>1ZX560410300523229</t>
  </si>
  <si>
    <t>1ZX560410300523185</t>
  </si>
  <si>
    <t>*Fiber Update - BTOP Fiber was in processing. Suddenlink informed our team that there is fiber existing after we had already completed the build. - 6/15/12*</t>
  </si>
  <si>
    <t>FTX1436A1TB</t>
  </si>
  <si>
    <t>*Router Update/Delivery - Nick Patel - 6/26/12 - Router Deployed to new address - 1339 Plaza East, Charleston, WV 25301.*</t>
  </si>
  <si>
    <t>POC - 'Fiber Only</t>
  </si>
  <si>
    <t>Elkins Parole Office</t>
  </si>
  <si>
    <t>5/10/2012; 7/13/12</t>
  </si>
  <si>
    <t>*FBO Hold - FBR Approved - Pending E.A. Approval - 6/29/12*
FBO Update - E.A. Approved - Signoff complete. - 6/28/12</t>
  </si>
  <si>
    <t>**LCR WAS LISTED ON MIKE TORDORVICH'S MEMO TO APPROVE 26 LCRs ON 4/15/2011**
*Router Update - Router installed - 7/13/12*</t>
  </si>
  <si>
    <t>Delivered and Installed by Tech</t>
  </si>
  <si>
    <t>*FBO Cancelled - I spoke with Steve Foster today concerning the conduit placement on this job and was informed that they already have a conduit (w/pull line) in place and it will not be necessary for us to place a new route from the pole to the 2nd story office as per the print. Thanks, Rick Singer - Gudenkauf - 7/16/12*</t>
  </si>
  <si>
    <t>Selected for QA Review</t>
  </si>
  <si>
    <t>QA Review Completion Date</t>
  </si>
  <si>
    <t xml:space="preserve">QA Report Submitted To BTOP/NTIA </t>
  </si>
  <si>
    <t>Delivered by Courier</t>
  </si>
  <si>
    <t>Deliverd by courier</t>
  </si>
  <si>
    <t>FBO Cancelled - Location has been completed to the Demarc in end of July - Mark McKenzie - 8/7/12*</t>
  </si>
  <si>
    <t>* FBO Notified - Contractor notified WVOT and Frontier that FBO is required at this site.  Frontier confirmed the contractor has the network side of build.  6/18/12*
*FBO Hold - Pending EA Review - 7/13/12*
*FBO Update - EA Approved - 7/24/12*</t>
  </si>
  <si>
    <t>* FBO Notified - Contractor notified WVOT and Frontier that FBO is required at this site.  Frontier confirmed the work is required and agreed to move forward with the FBO - 7/30/12*</t>
  </si>
  <si>
    <t>FTX1439A153</t>
  </si>
  <si>
    <t>Location is listed as one building, but has 2 different schools.  We have 2 routers listed for this location - BTOP TAG - 124 and 137 router serial numbers FTX1437A1NB and FTX1437A1P3</t>
  </si>
  <si>
    <t>Lucinda Nuckles</t>
  </si>
  <si>
    <t>J.D. Simpson</t>
  </si>
  <si>
    <t>EXT. 8100</t>
  </si>
  <si>
    <t>*Stephens Excavating has gone out to this site to begin the estimate process.  They met with the regular contact Dave Kenny and was making progress on the estimation when a maintenance director informed him that there is no digging permitted on this site.  We will have to work with the Administration for this location due to their students being on campus all year around and the building not being owned by the state. The contractor informed me that there is no way to go aerial with this job without installing some poles and also they cannot utilize the existing conduit because it is full. 
I have spoken to Jeff Krystofika about this situation and informed him the on premise job will be at no expense to them.  Also I agreed to let them review the path of the newly required work before we go out to this location and begin any form of approval to save them any issues or time.  I let him know that if there is and sidewalk/parking lot/ground disturbed we will be replacing it to the best of our ability to be sure that we leave things just as good as they were when we came on site.  This site will be going through our approval process which is now:  1. Contractor Submits an estimate with Map, GPS Coordinates, and Pictures of designated path to the WV Office of Technology.  2. Estimate, Map, GPS Coordinates, and Pictures reviewed by the CEO of the Child Care Office for approval for them to plan around the construction for the safety of their students.  3. Environmental Assessment for approval on the path generated with GPS coordinates, Map, and Pictures.  4. WV Office of Technology for Final Approval on job.  5. Approved estimate forwarded to Contractor to begin their construction on site.
Jeff Krystofika – (304) 276-3304 - Supervisor – jkrystofika@boardofchildcare.org*
*FBO Hold - 8/1/12 - Pending Board of Child Care Administration approval. - Nick Patel - 8/1/12*
*FBO Update - Recieved FBR, EST, and EA Mapping today. Will make contact with Board of Child Care Administration to begin the Approval Process.   Disclaimer on the FBR states that "All rock will be invoiced as an extra cost @ $6/CU. FT. In areas of rocky soil conditions where stone and dust is required, stone dust will be provided at an extra cost of $18/ TON in place."  This can add some cost to the current estimate if this type of work is required. 8/1/12 - Nick Patel*
*FBO Hold - WVIEP Schools Demarc Extensions Pending approval by the GIT*</t>
  </si>
  <si>
    <t>FTX1525AJM0</t>
  </si>
  <si>
    <t>Mark McKenzie/FTR: sent revised LCR with new GPS on 8/17/11; posted to SharePoint 8/18/11. 
* FBO Notified - Contractor notified WVOT and Frontier that FBO is required at this site.  Frontier confirmed the contractor has the network side of build.  6/11/12*
*FBO Hold - County Commissioner Sam Rogers has questioned whether location requires fiber.  They currently have Armstrong Fiber and would like to know if what they have is sufficent for their facility.  Will discuss in the Tiger team on 7/31/12 - Nick Patel - 7/30/12*
*Update - Fiber will be built past this site since their is existing fiber at this location. Tiger Team - 8/14/12*</t>
  </si>
  <si>
    <t>*FBO Reschedule - This site will be done separatly from the High school due to the middle school not having an existing demarc.  We are pending estimate and GPS Mapping for EA Approval and Photos for visual verification.  - Nick Patel - 6/2/12*
*FBO Update - K12 needs this build completed due to their TCR already being submitted.  They are pending our build to complete their circut and establish their new demarc. - Nick Patel - 7/16/12*
*FBO EA Approved - 8/7/12*
*FBO Hold - John D Requested Lance Review - 8/9/12*
*FBO Update - Pending Contractor Justification of work - 8/13/12*
*FBO Update - Lance Approved work - 8/23/12*
*FBO Approved - 8/27/12*</t>
  </si>
  <si>
    <t>*FBO Update - Revised completion date from contractors of 2/22/2012 - 2/23/12*</t>
  </si>
  <si>
    <t>*FBO Revised - Revised Date of Completion to 3/20/12*
*FBO On Hold - Update - Mark Mckenzie - Frontier does not have enough space to set up a Demarc.  Recommend Sending Lance Host out to assess the situation - 3/26/12*
*FBO Update - Lance Host - completed his assessment.  LIB has mounted backboard in the maintenance room as a Demarc.  Will be discussed at this weeks Tiger team - Nick Patel - 4/2/12*
*FBO Hold Update - Mark McKenzie will be sending a tech out to this location to let us know if the members of his team can complete the termination of the Fiber at the Demarc. - 4/3/12*
*FBO Update - 5/22/12 - Fiber Completed to the Demarc - Mark McKenzie - Tiger Team Meeting.</t>
  </si>
  <si>
    <t>*FBO Hold - EA Required Pending Approval - Pending John Dunlap approval - 5/29/12*
*FBO Update - Lace has submitted a 3rd party look at the location and information has been forwarded to the contractors - 6/19/12*
*FBO Update - Contractors responded to the information Lace has reviewed for this location.  John Dunlap is reviewing - 6/29/12*
*FBO Hold - Update - John Dunlap approved - 7/3/12*</t>
  </si>
  <si>
    <t>*Existing conduit has no access - Mark McKenzie - 6/19/12*</t>
  </si>
  <si>
    <t>* FBO Notified - Contractor notified WVOT and Frontier that FBO is required at this site.  Frontier confirmed the work is required and agreed to move forward with the FBO.  2/2/12*
*FBO Hold - The entrance to Bruceton Mills School from the S Main Street side is going to be widened and the existing riser pole will be done away with. From what we’re being told S Main Street is going to be widened as well and the riser pole to be utilized is at the corner of Big Sandy St and S Main St. (We do not know who the Frontier Engineer (Michael Hall)  will be.) Here is the Engineering Firms info:    Slater Engineering (Dick Crane) 724-438-4010 - I will place this job on hold until further notice. - Rick Singer - Gudenkauf - 5/10/12*
*FBO Update - FBR submitted requesting Re Evalution of work. - Nick Patel - 7/25/12*
*FBO Hold - EA Approved - John D requested Lance review on this location - 8/10/12*
*FBO Update - Pending Contractor Justification of work - 8/13/12*
*FBO Update  - Lance Approved work - 8/23/12*</t>
  </si>
  <si>
    <t>*FBO Hold - Asbestos in walls issue.  K12 is to place a bid for this work to be completed.*
*FBO Update - No Asbestos in walls found. - John Miller - K12 - 7/3/12*
*FBO Update - Local school contact, Bob Ridenour, has been in contact with Rick Singer, Gudenkauf, regarding collaboration with the asbestos contractor at West Preston Middle School. Bob requested that Gudenkauf mark the holes for drilling. Rick was to meet with the contractor this week.- John Miller - K12 - 7/17/12*</t>
  </si>
  <si>
    <t>* FBO Notified - Contractor notified WVOT and Frontier that FBO is required at this site.  Frontier confirmed the contractor has the network side of build.  6/11/12*</t>
  </si>
  <si>
    <t>*FBO Update - Received Final Invoice before approval of dictated work. Final Costs reduced due to discrepancies. - 4/26/12*</t>
  </si>
  <si>
    <t>*FBO Hold - Pending EA Review - 8/13/12*
*FBO Update - This FBO was approved on the original LCR back on 3/6/12.  It is the same buried route the agencies approved.  No additional EA work is required.- Teresa Schuller - 8/13/12*
*FBO Hold - John D. Request that Lance Review this location - 8/13/12*
*FBO Update - Lance Approved Work - 8/23/12*</t>
  </si>
  <si>
    <t>*FBO Hold - Pending EA Approval - Nick Patel - 7/26/12*
*FBO Hold - EA Approved - John D requested Lance review on this location - 8/10/12*
*FBO Update - Lance Approves scope of work - 8/13/12*
*FBO Update - John D Approved - 8/13/12*</t>
  </si>
  <si>
    <t>* FBO Notified - Contractor notified WVOT and Frontier that FBO is required at this site.  Frontier confirmed the contractor has the network side of build.  6/18/12*
*FBO Hold - Pending Lance Assessment and EA - Nick Patel - 7/26/12*
*FBO Update - Lance Verified work and approves - 7/27/12*
*FBO Update - EA pre-approved.  EA Approved as long as contractors stay on the same path as dictated on the EA Map - Teresa Schuller - 7/30/12*</t>
  </si>
  <si>
    <t>* FBO Notified - Contractor notified WVOT and Frontier that FBO is required at this site.  Frontier confirmed the work is required and agreed to move forward with the FBO.  2/28/12*
*FBO On Hold - On Hold until LCR is Approved. - 2/29/12*
*FBO Update - LCR is still on Hold for EA - Teresa Schuller - 3/14/12*
*FBO Hold - Location will require EA Approval - Lance has assesd information and we have requested more information. 6/29/12*
*FBO Update - EA Approved - 7/18/12*
*FBO Update - Pending Contractor Justification of work - 8/13/12*
*FBO Update - Lance Approved - 8/23/12*</t>
  </si>
  <si>
    <t>*FBO Hold - Pending EA Approval - Nick Patel - 7/26/12*
*FBO Update - EA Approved.  Pending John's Approval- Teresa Schuller - 7/31/12*
*FBO Hold Update - John D. Request Lance Review - 8/6/12*
*FBO Hold Update - Lance Approved - Pending John D. Approval - 8/6/12*</t>
  </si>
  <si>
    <t>* FBO Notified - Contractor notified WVOT and Frontier that FBO is required at this site.  Frontier confirmed the work is required and agreed to move forward with the FBO.  2/28/12*
*FBO Hold - Pending EA Approval - Nick Patel - 7/26/12*
*FBO Update - EA Approved.  Pending John's Approval- Teresa Schuller - 7/31/12*
*FBO Hold Update - John D. Request Lance Review - 8/6/12*
*FBO Hold - Lance requested we get more information on FBO.  Pernding justification for amount of estimate from contractors. - 8/7/12*
*FBO Update - Lance Approved Work - Pending John D Approval - 8/21/12*</t>
  </si>
  <si>
    <t>* FBO Notified - Contractor notified WVOT and Frontier that FBO is required at this site.  Frontier confirmed the contractor has the network side of build.  6/18/12*
*FBO Hold - Pending EA Approval - Nick Patel - 7/26/12*
*FBO Update - EA Approved.  Pending John's Approval- Teresa Schuller - 7/31/12*
*FBO Hold Update - John D. Request Lance Review - 8/6/12*
*FBO Update - Lance Review Approved - John D. Approved - 8/6/12*</t>
  </si>
  <si>
    <t>*FBO Hold - Location Requires EA Approval - Nick Patel - 6/29/12*
*FBO Hold - Pending EA Approval - Nick Patel - 7/26/12*
*FBO Update - EA Approved - 7/27/12*</t>
  </si>
  <si>
    <t>* FBO Notified - Contractor notified WVOT and Frontier that FBO is required at this site.  Frontier confirmed the work is required and agreed to move forward with the FBO - 5/29/12*
*FBO Hold - Pending Lance Review - 6/29/12*
*FBO Update - Pending Contractor Justification of work - 7/26/12*
*FBO Update - Lance Approved work - 8/23/12*</t>
  </si>
  <si>
    <t>*FBO On Hold - Until LCR approved - 1/12/12*
*FBO Update - LCR was Missing - Has been re-submitted - 3.14.12 - Nick Patel*
*FBO Update - LCR has been approved and Contractor has received update information - Nick Patel - 3/28/12*
FBO Update - Estimate was off by $50.00 due to backboard placement.</t>
  </si>
  <si>
    <t>*FBO Hold - FBO Approved Pending EA Review - 6/29/12*
*FBO Update - EA Approved 9/11/12*</t>
  </si>
  <si>
    <t>*FBO On Hold - Pending EA Approval - 5/22/12 - Nick Patel*
*FBO Update - EA Approved - 8/13/12*
*FBO Update - Lance Approves construction costs - 8/27/12*</t>
  </si>
  <si>
    <t>* FBO Notified - Contractor notified WVOT and Frontier that FBO is required at this site.  Frontier confirmed the contractor has the network side of build.  6/11/12*
*FBO Update - Pending EA MAP and GPS Coords before Submitting to the EA Rep for Review. Nick Patel - 8/13/12*
*FBO Update - EA Map Recieved - Pending EA Review - 8/13/12*</t>
  </si>
  <si>
    <t>* FBO Notified - Contractor notified WVOT and Frontier that FBO is required at this site.  Frontier confirmed the work is required and agreed to move forward with the FBO - 9/11/12*
*FBO Update - As for Durbin, They have a new building just down the street. I know we have talked about this before, but I wanted to be sure they drop the fiber into the new permanent site and not the current rental property. Cris Spradling - LIB COMM - 9/13/12*</t>
  </si>
  <si>
    <t>*FBO - Existing conduit is full - can we install new conduit? Aaron Morrisson - 6/12/12*
*FBO Update - Pending EA MAP and GPS Coords before Submitting to the EA Rep for Review. Nick Patel - 8/13/12*
*FBO Hold Update - EA Map Received - Pending EA Review - Nick Patel - 3/18/12.*</t>
  </si>
  <si>
    <t>*FBO Update - Wrong Final Invoice Given - Rick Singer -  New one will be submitted - New invoice for only $3000.00*
*FBO Hold - Work completed using existing conduit.  Before Frontier could complete Lumos installed Fiber into the existing conduit. Lance has reviewed site and has reccommended we re-do the FBO work with new conduit. - 6/29/12 - Nick Patel*
*FBO Update - FBO will be redone due to no access in the existing conduit.  Tiger Team - 7/3/12*
*FBO Update - Rick Singer stated there is plenty of space in conduit in this location.  Pictures will be sent to me for confirmation - Forward to Mark McKenzie - 8/10/12*
*FBO Update - Building owner will not allow installation into the ground.  Contractor submitted new Invoice - 8/21/12*
*FBO Hold - Pending Lance Review - 8/28/12*
*FBO Update - Lance Approved work (Little High) - 9/12/12</t>
  </si>
  <si>
    <t>*FBO On Hold - The fiber was terminated into the wrong building.  The school is constructing a new wing and they need the fiber terminated into that location rather than the existing one.  We’ve left this fiber at the pole outside of the building and corrected our records to reflect “pending FBO” on the Frontier side.  It will not do any good to send Gudenkauf back out to the site because the construction of the new building is  not complete yet. - Mark McKenzie - Frontier - 1/23/12*
*FBO Update -  Currently on hold after local request to wait for completion of new wing. The county has been informed that we will not wait for their new wing to be build. The fiber will be terminated in the old wing as originally engineered. Please remove from hold and schedule completion. - John Miller - K12 - 5/22/12*
*FBO Hold - Pending EA Approval - Nick Patel - 7/26/12*
*FBO Update - EA Approved - Teresa Schuller - 8/8/12*
*FBO Hold - John D requested Lance Review - 8/9/12*
*FBO Update - Pending Contractor Justification of work - 8/13/12*
*Lance Approved Work - Pending John D Approval - 8/21/12*
*FBO Update - John D. Approved - 9/27/12*</t>
  </si>
  <si>
    <t>*FBO Update - Nichols Construction will be re-evaluating the this site based on pictures of the location they may be able to go aieral with the Fiber entrance. - Tom Orr - Nichols Con - 7/3/12*</t>
  </si>
  <si>
    <t>*FBO Hold - Pending EA Approval - Nick Patel - 7/26/12*
*FBO Update - EA Approved - Teresa Schuller - 8/8/12*
*FBO Hold - John D requested Lance Review - 8/9/12*
*FBO Update - Pending Contractor Justification of work - 8/10/12*
*FBO Update - Lance Approved work - 8/23/12*</t>
  </si>
  <si>
    <t>*FBO Notified - Contractor notified WVOT and Frontier that FBO is required at this site.  Frontier confirmed the work is required and agreed to move forward with the FBO - 5/31/12*</t>
  </si>
  <si>
    <t>FBO Update - Valley Head Library is in a holding pattern at the moment. They are constructing a new addition. The Board of Education finally gave them permission to cross under the driveway with new  power, phone/data, etc. All utilities will enter the building underground. The fiber is currently rolled up on a pole just one pole past the new underground crossing. Can we get with Frontier to be sure they use the new underground conduits for the fiber installation? They would need to unfasten it from the current pole and drop back to the previous pole. The existing voice and data lines will also be moved. Doug at Valley Head Library is trying to get this done as soon as possible, but he said it could be as long as mid November before it is all completed. - Cris Spradling - LIB COMM. - 9/13/12*</t>
  </si>
  <si>
    <t>Can we get with Frontier to be sure they use the new underground conduits for the fiber installation? They would need to unfasten it from the current pole and drop back to the previous pole. The existing voice and data lines will also be moved. Doug at Valley Head Library is trying to get this done as soon as possible, but he said it could be as long as mid November before it is all completed.</t>
  </si>
  <si>
    <t>* FBO Notified - Contractor notified WVOT and Frontier that FBO is required at this site.  Frontier confirmed the contractor has the network side of build.  8/20/12*</t>
  </si>
  <si>
    <t>*FBO Hold - Pending EA Review - 8/13/12*
*FBO Update - EA Approved - 9/4/12*</t>
  </si>
  <si>
    <t>*FBO Notified - Contractor notified WVOT and Frontier that FBO is required at this site.  Frontier confirmed the work is required and agreed to move forward with the FBO - 5/31/12*
*FBO Hold - Pending Lance Review - 9/4/12*</t>
  </si>
  <si>
    <t>FTX1441A0PX</t>
  </si>
  <si>
    <t>FTX1439A15R</t>
  </si>
  <si>
    <t>HEDGESVILLE HIGH SCHOOL</t>
  </si>
  <si>
    <t>MUSSELMAN HIGH SCHOOL</t>
  </si>
  <si>
    <t>MARTINSBURG HIGH SCHOOL</t>
  </si>
  <si>
    <t>MUSSELMAN MIDDLE SCHOOL</t>
  </si>
  <si>
    <t>MARTINSBURG SOUTH MIDDLE SCHOOL</t>
  </si>
  <si>
    <t>MARTINSBURG NORTH MIDDLE SCHOOL</t>
  </si>
  <si>
    <t>HEDGESVILLE MIDDLE SCHOOL</t>
  </si>
  <si>
    <t>SPRING MILLS MIDDLE SCHOOL</t>
  </si>
  <si>
    <t>BRAXTON COUNTY HIGH SCHOOL</t>
  </si>
  <si>
    <t>BRAXTON COUNTY MIDDLE SCHOOL</t>
  </si>
  <si>
    <t>HUNTINGTON HIGH SCHOOL</t>
  </si>
  <si>
    <t>CABELL MIDLAND HIGH SCHOOL</t>
  </si>
  <si>
    <t>BEVERLY HILLS MIDDLE SCHOOL</t>
  </si>
  <si>
    <t>BARBOURSVILLE MIDDLE SCHOOL</t>
  </si>
  <si>
    <t>MILTON MIDDLE SCHOOL</t>
  </si>
  <si>
    <t>ENSLOW MIDDLE SCHOOL</t>
  </si>
  <si>
    <t>HUNTINGTON MIDDLE SCHOOL</t>
  </si>
  <si>
    <t>GREENBRIER WEST HIGH SCHOOL</t>
  </si>
  <si>
    <t>WESTERN GREENBRIER MIDDLE SCHOOL</t>
  </si>
  <si>
    <t>GREENBRIER EAST HIGH SCHOOL</t>
  </si>
  <si>
    <t>EASTERN GREENBRIER MIDDLE SCHOOL</t>
  </si>
  <si>
    <t>RAVENSWOOD HIGH SCHOOL</t>
  </si>
  <si>
    <t>RIPLEY MIDDLE SCHOOL</t>
  </si>
  <si>
    <t>HANNAN HIGH SCHOOL</t>
  </si>
  <si>
    <t>WAHAMA HIGH SCHOOL</t>
  </si>
  <si>
    <t>BLUEFIELD HIGH SCHOOL</t>
  </si>
  <si>
    <t>MONTCALM HIGH SCHOOL</t>
  </si>
  <si>
    <t>PIKEVIEW HIGH SCHOOL</t>
  </si>
  <si>
    <t>PRINCETON MIDDLE SCHOOL</t>
  </si>
  <si>
    <t>PIKEVIEW MIDDLE SCHOOL</t>
  </si>
  <si>
    <t>BLUEFIELD MIDDLE SCHOOL</t>
  </si>
  <si>
    <t>BURCH MIDDLE</t>
  </si>
  <si>
    <t>TUG VALLEY HIGH SCHOOL</t>
  </si>
  <si>
    <t>MATEWAN MIDDLE SCHOOL</t>
  </si>
  <si>
    <t>WILLIAMSON MIDDLE SCHOOL</t>
  </si>
  <si>
    <t>UNIVERSITY HIGH SCHOOL</t>
  </si>
  <si>
    <t>MORGANTOWN HIGH SCHOOL</t>
  </si>
  <si>
    <t>SOUTH MIDDLE SCHOOL</t>
  </si>
  <si>
    <t>WESTWOOD MIDDLE SCHOOL</t>
  </si>
  <si>
    <t>MOUNTAINEER MIDDLE SCHOOL</t>
  </si>
  <si>
    <t>RICHWOOD HIGH SCHOOL</t>
  </si>
  <si>
    <t>NICHOLAS COUNTY HIGH SCHOOL</t>
  </si>
  <si>
    <t>ST. MARYS HIGH SCHOOL</t>
  </si>
  <si>
    <t>WINFIELD MIDDLE SCHOOL</t>
  </si>
  <si>
    <t>HURRICANE HIGH SCHOOL</t>
  </si>
  <si>
    <t>POCA HIGH SCHOOL</t>
  </si>
  <si>
    <t>WINFIELD HIGH SCHOOL</t>
  </si>
  <si>
    <t>HURRICANE MIDDLE</t>
  </si>
  <si>
    <t>WIRT COUNTY HIGH SCHOOL</t>
  </si>
  <si>
    <t>BLENNERHASSETT MIDDLE SCHOOL</t>
  </si>
  <si>
    <t>PARKERSBURG HIGH SCHOOL</t>
  </si>
  <si>
    <t>VAN DEVENDER MIDDLE SCHOOL</t>
  </si>
  <si>
    <t>WILLIAMSTOWN HIGH SCHOOL</t>
  </si>
  <si>
    <t>JACKSON MIDDLE SCHOOL</t>
  </si>
  <si>
    <t>EDISON MIDDLE SCHOOL</t>
  </si>
  <si>
    <t>HAMILTON MIDDLE SCHOOL</t>
  </si>
  <si>
    <t>HUNTINGTON EAST MIDDLE SCHOOL</t>
  </si>
  <si>
    <t>PARK VIEW ELEMENTARY</t>
  </si>
  <si>
    <t>21 PARK STREET</t>
  </si>
  <si>
    <t>HILLTOP ELEMENTARY</t>
  </si>
  <si>
    <t>2 RAM DRIVE</t>
  </si>
  <si>
    <t>BRADSHAW ELEMENTARY</t>
  </si>
  <si>
    <t>RIVER VIEW HIGH SCHOOL</t>
  </si>
  <si>
    <t>SUNCREST MIDDLE SCHOOL</t>
  </si>
  <si>
    <t>EASTWOOD ELEMENTARY</t>
  </si>
  <si>
    <t>MT LOOKOUT ELEMENTARY SCHOOL</t>
  </si>
  <si>
    <t>1945 MT LOOKOUT ROAD</t>
  </si>
  <si>
    <t>Mt Lookout</t>
  </si>
  <si>
    <t>MT NEBO ELEMENTARY</t>
  </si>
  <si>
    <t>PO BOX 160</t>
  </si>
  <si>
    <t>Mt Nebo</t>
  </si>
  <si>
    <t>ZELA ELEMENTARY</t>
  </si>
  <si>
    <t>165 COUNTRY ROAD</t>
  </si>
  <si>
    <t>BUFFALO HIGH SCHOOL</t>
  </si>
  <si>
    <t>POCA MIDDLE SCHOOL</t>
  </si>
  <si>
    <t>CONFIDENCE ELEMENTARY SCHOOL</t>
  </si>
  <si>
    <t>BB02A17</t>
  </si>
  <si>
    <t>BB02A18</t>
  </si>
  <si>
    <t>BB02A19</t>
  </si>
  <si>
    <t>BB02A20</t>
  </si>
  <si>
    <t>BB02A21</t>
  </si>
  <si>
    <t>BB02A22</t>
  </si>
  <si>
    <t>BB02A23</t>
  </si>
  <si>
    <t>BB02A24</t>
  </si>
  <si>
    <t>BB04A11</t>
  </si>
  <si>
    <t>BB04A12</t>
  </si>
  <si>
    <t>BB06A38</t>
  </si>
  <si>
    <t>BB06A39</t>
  </si>
  <si>
    <t>BB06A40</t>
  </si>
  <si>
    <t>BB06A41</t>
  </si>
  <si>
    <t>BB06A42</t>
  </si>
  <si>
    <t>BB06A43</t>
  </si>
  <si>
    <t>BB06A44</t>
  </si>
  <si>
    <t>BB06A45</t>
  </si>
  <si>
    <t>BB13A19</t>
  </si>
  <si>
    <t>BB13A20</t>
  </si>
  <si>
    <t>BB13A21</t>
  </si>
  <si>
    <t>BB13A22</t>
  </si>
  <si>
    <t>BB12A14</t>
  </si>
  <si>
    <t>BB18A08</t>
  </si>
  <si>
    <t>BB18A10</t>
  </si>
  <si>
    <t>BB16A16</t>
  </si>
  <si>
    <t>BB26A18</t>
  </si>
  <si>
    <t>BB26A19</t>
  </si>
  <si>
    <t>BB33A31</t>
  </si>
  <si>
    <t>BB33A32</t>
  </si>
  <si>
    <t>BB34A21</t>
  </si>
  <si>
    <t>BB40A16</t>
  </si>
  <si>
    <t>BB25A22</t>
  </si>
  <si>
    <t>BB25A23</t>
  </si>
  <si>
    <t>BB27A14</t>
  </si>
  <si>
    <t>BB27A15</t>
  </si>
  <si>
    <t>BB27A16</t>
  </si>
  <si>
    <t>BB27A17</t>
  </si>
  <si>
    <t>BB27A18</t>
  </si>
  <si>
    <t>BB27A19</t>
  </si>
  <si>
    <t>BB29A13</t>
  </si>
  <si>
    <t>BB29A14</t>
  </si>
  <si>
    <t>BB29A15</t>
  </si>
  <si>
    <t>BB29A16</t>
  </si>
  <si>
    <t>BB30A35</t>
  </si>
  <si>
    <t>BB30A36</t>
  </si>
  <si>
    <t>BB30A37</t>
  </si>
  <si>
    <t>BB30A38</t>
  </si>
  <si>
    <t>BB30A39</t>
  </si>
  <si>
    <t>BB30A40</t>
  </si>
  <si>
    <t>BB31A16</t>
  </si>
  <si>
    <t>BB34A23</t>
  </si>
  <si>
    <t>BB34A24</t>
  </si>
  <si>
    <t>BB34A25</t>
  </si>
  <si>
    <t>BB34A26</t>
  </si>
  <si>
    <t>BB37A07</t>
  </si>
  <si>
    <t>BB40A18</t>
  </si>
  <si>
    <t>BB40A19</t>
  </si>
  <si>
    <t>BB40A20</t>
  </si>
  <si>
    <t>BB40A21</t>
  </si>
  <si>
    <t>BB40A23</t>
  </si>
  <si>
    <t>BB40A24</t>
  </si>
  <si>
    <t>BB40A25</t>
  </si>
  <si>
    <t>BB54A17</t>
  </si>
  <si>
    <t>BB54A18</t>
  </si>
  <si>
    <t>BB54A19</t>
  </si>
  <si>
    <t>BB54A20</t>
  </si>
  <si>
    <t>BB54A21</t>
  </si>
  <si>
    <t>BB54A22</t>
  </si>
  <si>
    <t>BB54A23</t>
  </si>
  <si>
    <t>BB55A23</t>
  </si>
  <si>
    <t>BB53A04</t>
  </si>
  <si>
    <t>Blue Ridge CTC (Martinsburg)</t>
  </si>
  <si>
    <t>Southern WV CTC (Boone)</t>
  </si>
  <si>
    <t>Pierpont CTC (Braxton HS)</t>
  </si>
  <si>
    <t>Marshall University (Village Medical Center)</t>
  </si>
  <si>
    <t>Marshall University (MU CITE)</t>
  </si>
  <si>
    <t>Marshall University (Medical Education Building, MEB-VA)</t>
  </si>
  <si>
    <t>Marshall University (Coal Exchange Bldg, MURC)</t>
  </si>
  <si>
    <t>Marshall University (University Plastic Surgery)</t>
  </si>
  <si>
    <t>Marshall University (University Eye Surgeons)</t>
  </si>
  <si>
    <t>Marshall University (University Pathology Services)</t>
  </si>
  <si>
    <t>MountWest CTC</t>
  </si>
  <si>
    <t>Bridgemont CTC (Montgomery)</t>
  </si>
  <si>
    <t>West Virginia University (Tech)</t>
  </si>
  <si>
    <t>Glenville State College</t>
  </si>
  <si>
    <t>New River CTC (Greenbrier Valley Campus)</t>
  </si>
  <si>
    <t>Eastern WV CTC (Romney HS)</t>
  </si>
  <si>
    <t>Fairmont State University (Robert C. Byrd National Aerospace)</t>
  </si>
  <si>
    <t>Fairmont State University (Caperton Center)</t>
  </si>
  <si>
    <t>Higher Education Policy Commission</t>
  </si>
  <si>
    <t>WV State University (Capitol Center, Charleston)</t>
  </si>
  <si>
    <t>Bridgemont CTC (Tech Park, Building 704)</t>
  </si>
  <si>
    <t>Kanawha Valley CTC</t>
  </si>
  <si>
    <t>Marshall University (South Charleston Location, MUGC)</t>
  </si>
  <si>
    <t>Marshall University (Thomas Mem. So Charleston)</t>
  </si>
  <si>
    <t>Pierpont CTC (Lewis HS)</t>
  </si>
  <si>
    <t>Marshall University (Coalfield Health Center)</t>
  </si>
  <si>
    <t>Marshall University (University Surgical Associates)</t>
  </si>
  <si>
    <t>Southern WV CTC (Logan)</t>
  </si>
  <si>
    <t>Fairmont State University (Fairmont)</t>
  </si>
  <si>
    <t>Fairmont State University (Center for Workforce Education)</t>
  </si>
  <si>
    <t>Fairmont State University (GearUp)</t>
  </si>
  <si>
    <t>Marshall University (Mid Ohio Valley Center, MOVC)</t>
  </si>
  <si>
    <t>Concord University (Athens)</t>
  </si>
  <si>
    <t>Bluefield State College (Bluefield)</t>
  </si>
  <si>
    <t>New River CTC (Mercer County Campus)</t>
  </si>
  <si>
    <t>West Virginia University (Potomac)</t>
  </si>
  <si>
    <t>Southern WV CTC (Williamson)</t>
  </si>
  <si>
    <t>Marshall University (Harless Community Center, HCC)</t>
  </si>
  <si>
    <t xml:space="preserve">New River CTC (Allied Health Education Center) </t>
  </si>
  <si>
    <t xml:space="preserve">New River CTC (Nicholas County Campus)  </t>
  </si>
  <si>
    <t>West Liberty University (West Liberty)</t>
  </si>
  <si>
    <t>Marshall University (University Physicians/Surgeons)</t>
  </si>
  <si>
    <t xml:space="preserve">New River CTC (Beckley Campus) </t>
  </si>
  <si>
    <t xml:space="preserve">New River CTC (Advanced Technology Center) </t>
  </si>
  <si>
    <t>Eastern WV CTC (Tucker HS)</t>
  </si>
  <si>
    <t>Marshall University (University Family Practice of Wayne County)</t>
  </si>
  <si>
    <t>West Virginia University (Parkersburg)</t>
  </si>
  <si>
    <t>BB02A25</t>
  </si>
  <si>
    <t>BB03A34</t>
  </si>
  <si>
    <t>BB04A13</t>
  </si>
  <si>
    <t>BB06A46</t>
  </si>
  <si>
    <t>BB06A47</t>
  </si>
  <si>
    <t>BB06A49</t>
  </si>
  <si>
    <t>BB06A50</t>
  </si>
  <si>
    <t>BB06A51</t>
  </si>
  <si>
    <t>BB06A52</t>
  </si>
  <si>
    <t>BB06A53</t>
  </si>
  <si>
    <t>BB06A54</t>
  </si>
  <si>
    <t>BB06A55</t>
  </si>
  <si>
    <t>BB06A56</t>
  </si>
  <si>
    <t>BB06A57</t>
  </si>
  <si>
    <t>BB10A31</t>
  </si>
  <si>
    <t>BB10A32</t>
  </si>
  <si>
    <t>BB11A10</t>
  </si>
  <si>
    <t>BB13A23</t>
  </si>
  <si>
    <t>BB14A19</t>
  </si>
  <si>
    <t>BB17A15</t>
  </si>
  <si>
    <t>BB17A16</t>
  </si>
  <si>
    <t>BB21A13</t>
  </si>
  <si>
    <t>BB23A26</t>
  </si>
  <si>
    <t>BB23A27</t>
  </si>
  <si>
    <t>BB23A28</t>
  </si>
  <si>
    <t>BB24A35</t>
  </si>
  <si>
    <t>BB24A36</t>
  </si>
  <si>
    <t>BB24A37</t>
  </si>
  <si>
    <t>BB26A20</t>
  </si>
  <si>
    <t>BB27A20</t>
  </si>
  <si>
    <t>BB27A21</t>
  </si>
  <si>
    <t>BB27A22</t>
  </si>
  <si>
    <t>BB28A25</t>
  </si>
  <si>
    <t>BB29A17</t>
  </si>
  <si>
    <t>BB29A18</t>
  </si>
  <si>
    <t>BB34A28</t>
  </si>
  <si>
    <t>BB34A29</t>
  </si>
  <si>
    <t>BB35A23</t>
  </si>
  <si>
    <t>BB40A27</t>
  </si>
  <si>
    <t>BB40A28</t>
  </si>
  <si>
    <t>BB41A47</t>
  </si>
  <si>
    <t>BB41A48</t>
  </si>
  <si>
    <t>BB47A11</t>
  </si>
  <si>
    <t>BB50A34</t>
  </si>
  <si>
    <t>BB54A24</t>
  </si>
  <si>
    <t>BB54A25</t>
  </si>
  <si>
    <t>KANAWHA CO SHERIFF'S OFFICE COOP</t>
  </si>
  <si>
    <t>DEPARTMENT OF HOMELAND SECURITY MAIN OFFICE</t>
  </si>
  <si>
    <t>WVIX Fusion Center</t>
  </si>
  <si>
    <t>ERP (ENTERPRISE RESOURCE PLANNING)</t>
  </si>
  <si>
    <t>WV Library Commission</t>
  </si>
  <si>
    <t>NOROP</t>
  </si>
  <si>
    <t>Arnettesville Public Library</t>
  </si>
  <si>
    <t>Linwood Public Library</t>
  </si>
  <si>
    <t>DMV</t>
  </si>
  <si>
    <t>DEPARTMENT OF MOTOR VEHICLES OFFICE</t>
  </si>
  <si>
    <t>BB30A41</t>
  </si>
  <si>
    <t>BB30A42</t>
  </si>
  <si>
    <t>BB38A15</t>
  </si>
  <si>
    <t>2580 GRANT GARDEN ROAD</t>
  </si>
  <si>
    <t>WVIEP- ACADEMY PROGRAMS</t>
  </si>
  <si>
    <t xml:space="preserve">5 CROSSWIND DRIVE </t>
  </si>
  <si>
    <t>BB06A58</t>
  </si>
  <si>
    <t>BB24A38</t>
  </si>
  <si>
    <t>List Type</t>
  </si>
  <si>
    <t>* FBO Notified - Contractor notified WVOT and Frontier that FBO is required at this site.  Frontier confirmed the contractor has the network side of build.  6/11/12*
*This Location is Actually  In Barbour County*</t>
  </si>
  <si>
    <t>*This location is located in Mingo County*</t>
  </si>
  <si>
    <t>* BTOP Completion Date Dependent Upon Power Company Transfers - 12/11/12 - Mark McKenzie*</t>
  </si>
  <si>
    <t>*This Location is actually in Fayette County*</t>
  </si>
  <si>
    <t>SHERMAN JUNIOR HIGH &amp; HIGH SCHOOLS</t>
  </si>
  <si>
    <t>CALHOUN COUNTY MS/HS</t>
  </si>
  <si>
    <t>FTX1443AK5E</t>
  </si>
  <si>
    <t>Fiber Footage Completed (PL&amp;SP)</t>
  </si>
  <si>
    <t>PAW PAW ELEMENTARY &amp; HIGH SCHOOLS</t>
  </si>
  <si>
    <t>FRANKLIN ELEMENTARY SCHOOL (Shared with board office--cannot determine actual counts)</t>
  </si>
  <si>
    <t>GRAFTON HIGH SCHOOL &amp; TAYLOR TECH CENTER</t>
  </si>
  <si>
    <t>GLADE ELEMENTARY &amp; MIDDLE SCHOOLS</t>
  </si>
  <si>
    <t>BB20A116</t>
  </si>
  <si>
    <t>BB20A117</t>
  </si>
  <si>
    <t>BB20A119</t>
  </si>
  <si>
    <t>BB20A121</t>
  </si>
  <si>
    <t>BB20A122</t>
  </si>
  <si>
    <t>BB20A123</t>
  </si>
  <si>
    <t>BB20A124</t>
  </si>
  <si>
    <t>BB20A125</t>
  </si>
  <si>
    <t>BB20A126</t>
  </si>
  <si>
    <t>BB20A127</t>
  </si>
  <si>
    <t>BB20A128</t>
  </si>
  <si>
    <t>BB20A129</t>
  </si>
  <si>
    <t>*12/20/2012 - Mark McKenzie - Even if the Mast pole solution would have worked, we are not going to have proper clearance across the parking lot. As it stands today we will only be able to get 12'6" clearance across the parking lot. We have to have a minimum clearance of 15'.  The BTOP site below was reported as needing FBO work.  That work was completed via an aerial approach.  This solution is not working.  Attached you will find where the mast cannot support the weight of our fiber optic cable strand, let alone the fiber optic cable itself. Nichols Construction will ned to re-do this work to be within industry standard.*</t>
  </si>
  <si>
    <t>She stated that are not ready for any cable to be installed at this location as it might be in the way of the construction.</t>
  </si>
  <si>
    <t>*K12 - John Miller - 12/11/12 -'They purchased a new 3951 router for both locations - Location will be Removed due to this*
*Per K12 - John Miller - 1/15/13 - This locations needs a router.  No Longer Removed.*</t>
  </si>
  <si>
    <t>Real name of School is Buckhannon Academy Elementary</t>
  </si>
  <si>
    <t>Eastwood Elementary is in Monongalia County, not Monroe</t>
  </si>
  <si>
    <t>*BTOP Router Went bad on location while in use.  RMA placed for product.  Received replacement on 1/17/13.  Product previous SN: FTX1436A1R3.  New SN: FTX1645AJY7.</t>
  </si>
  <si>
    <t>*WVOT TAG#: 2402 - Nick Patel 1/22/13*</t>
  </si>
  <si>
    <t>New River Greenbrier Valley</t>
  </si>
  <si>
    <t>DHHR Greenbrier County Office</t>
  </si>
  <si>
    <t>BB13A24</t>
  </si>
  <si>
    <t>WVCHIPS OFFICE</t>
  </si>
  <si>
    <t>BB20A130</t>
  </si>
  <si>
    <t>On NTIA's Approved Replacement List. Router Only.</t>
  </si>
  <si>
    <t>On NTIA's Approved Replacement List.</t>
  </si>
  <si>
    <t>FTX1442AKF9</t>
  </si>
  <si>
    <t>FTX1437A1QF</t>
  </si>
  <si>
    <t>FTX1436A1UZ</t>
  </si>
  <si>
    <t>ER</t>
  </si>
  <si>
    <t>*Fiber Update - Frontier Stopped Construction on this location due to Armstrong Fiber building out to this facility before Frontier could complete BTOP build. Nick Patel - 5/17/12.*
*Frontier provided engineering services on this site and that the project will receive an invoice and be changed to build type RO.- Tiger Team /John Dunlap- 12/12/12*
*Location has additional material costs outside of engineering.  This site will be listed as FR . - 2/21/13*
*Location will not be completed to Demarc due to the Information Above.  Fiber will be left at stopping point based on where Frontier had completed construction. - 2/21/13*</t>
  </si>
  <si>
    <t>PL - 5/31/12</t>
  </si>
  <si>
    <t>* Josh Hammonds - This location does not need a router. Please use this router for a different location that may need it wheter it is Valley Health or not. - 2/16/12*
"*FBO Notified - Frontier Notified Location - 8/29/12*
*FBO Update - Tom Orr went out to locatin.  Did not make contact with POC prior to going on site.  Expected to make contact without notification of arrival.  Could not get answer back from POC - Location not estimated this trip due to Nichols Lack of communication. Nick Patel will contact POC and inform them of the contractors coming on site and give them a number for contacting them. - Nick Patel - 9/5/12*"
**FBO Cancelled due to POC Denying access into the building for fiber. - 12/13/12*
*Location will not be completed to Demarc due to the Information Above.  Fiber will be left at stopping point based on where Frontier had completed construction. - 12/13/12*
*Per John D. - All Locations at the Frontier Completion point but not to the Demarc will be listed complete - 2/21/13*</t>
  </si>
  <si>
    <t>*Per John Dunlap - This site is receiving new equipment and will not require a BTOP router.  -  This site will be marked as FO.*
*Per John D. - All Locations at the Frontier Completion point but not to the Demarc will be listed complete - 2/21/13*</t>
  </si>
  <si>
    <t>*Fiber Update - Frontier was instructed to stop all build due to CAI claiming to receive funding from the Telehealth alliance - Nick Patel - 6/1/12*
*Router Update - Router was retrieved from this lcoation due to the CAI claiming to be members of the Telehealth alliance*
*Location will not be completed to Demarc due to the Information Above.  Fiber will be left at stopping point based on where Frontier had completed construction. - 9/1/12*
*Per John D. - All Locations at the Frontier Completion point but not to the Demarc will be listed complete - 2/21/13*</t>
  </si>
  <si>
    <t>*Fiber Update - Frontier has been instructed to stop all build to this location due the the CAI claiming to receive funding from the Telehealth Alliance. Nick Patel - 6/8/12*
*Location will not be completed to Demarc due to the Information Above.  Fiber will be left at stopping point based on where Frontier had completed construction. - 6/8/12*
*Per John D. - All Locations at the Frontier Completion point but not to the Demarc will be listed complete - 2/21/13*</t>
  </si>
  <si>
    <t>*Router Update - Location Denied Router - Nick Patel - 6.13.12*
*Per John D. - All Locations at the Frontier Completion point but not to the Demarc will be listed complete - 2/21/13*</t>
  </si>
  <si>
    <t>*LCR Update - FBO Hold -Location is closing - Will be informing us with the new address soon - Mike Coleman - Nick Patel - 3/5/12*
*LCR Update - FBO No Longer required - Location is going to be close and integrated into BB54A03 - Parkersburg Work Release Center.  BB54A02 Will be Removed from Project build.  - John Dunlap - 3/6/12*
*Router Update - Router will be reassociated to another site. Will contact Mike Coleman - Corrections - for a new site allocation.  The new site will be at least Improved Services - Nick Patel - 3/6/12*
*Location will not be completed to Demarc due to the Information Above.  Fiber will be left at stopping point based on where Frontier had completed construction. -  3/6/12*
*Per John D. - All Locations at the Frontier Completion point but not to the Demarc will be listed complete - 2/21/13*</t>
  </si>
  <si>
    <t>*Location did not want fiber built out to locaton.  Denied access and denied router 7/12/12 *
*Location will not be completed to Demarc due to the Information Above.  Fiber will be left at stopping point based on where Frontier had completed construction. - 7/16/12*
*Per John D. - All Locations at the Frontier Completion point but not to the Demarc will be listed complete - 2/21/13*</t>
  </si>
  <si>
    <t>*FBO Cancelled - Building will be demolished.  New site will be temporarly be across the street.  Barbara England - LIB Comm. - 6/19/12*
*FBO Update - Building is owned by Cabell County Board of Ed. It is to be demolished to make way for a new bus garage. A temporary library will be set across the street in a trailer. Once the bus garage is completed, a new library building will be constructed next to the bus garage. I have no idea of the time line, other than they are saying "soon". Again, if you wish to leave the fiber coiled on the pole, that should be fine for now. - Cris Spradling - 7/16/12*
*Location will not be completed to Demarc due to the Information Above.  Fiber will be left at stopping point based on where Frontier had completed construction. - 7/16/12*
*Per John D. - All Locations at the Frontier Completion point but not to the Demarc will be listed complete - 2/21/13*</t>
  </si>
  <si>
    <t>*Existing Lumos Fiber in building terminated and in use Customer is denying Fiber into building.  Fiber will stay at the pole. - Gudenkauf - 2/4/13*
*Location will not be completed to Demarc due to the Information Above.  Fiber will be left at stopping point based on where Frontier had completed construction. - 2/4/13 *
*Per John D. - All Locations at the Frontier Completion point but not to the Demarc will be listed complete - 2/21/13*</t>
  </si>
  <si>
    <t>*FBO Cancelled - Please leave fiber at pole, Facility has existing Fiber. 2/19/13*
*Location will not be completed to Demarc due to the Information Above.  Fiber will be left at stopping point based on where Frontier had completed construction. - 2/19/13*
*Per John D. - All Locations at the Frontier Completion point but not to the Demarc will be listed complete - 2/21/13*</t>
  </si>
  <si>
    <t>*FBO Update - Frontier knows building will be moving their facilities and have said to stop FBO.  K12 says the building will still be utilized therefore we will still need to complete the fiber build to this site. - Nick Patel - 4/11/12.*
*On Hold - This location has fiber up to the property line and is on hold per the Tiger Team. 12/12/12*
*Frontier will be billing an invoice for fiber built - Mark McKenzie - 1/8/13*
*Location will not be completed to Demarc due to the Information Above.  Fiber will be left at stopping point based on where Frontier had completed construction. - 1/8/13*
*Per John D. - All Locations at the Frontier Completion point but not to the Demarc will be listed complete - 2/21/13*</t>
  </si>
  <si>
    <t>*This location has already started a fiber build.  An invoice from Frontier will come for that section built.*
*Location will not be completed to Demarc due to the Information Above.  Fiber will be left at stopping point based on where Frontier had completed construction. - 10/30/11*
*Per John D. - All Locations at the Frontier Completion point but not to the Demarc will be listed complete - 2/21/13*</t>
  </si>
  <si>
    <t>*FBO Hold - Upon visiting this site we were informed that they will be breaking ground on a building addition adjacent to the original building.  The location of the new building is in direct conflict with our path. ( aerial or buried ) Roseanne Eastham told me it would be in our best interest to delay this job because the new d-mark and equipment will be relocated to the new structure and their current equipment is temporarily on a shelf. We can provide you a picture of the lot location vs fiber coil if you need it. Here is Rosanne’s number if you need it.   304-7584304 - Rick Singer - Gudenkauf - 6/28/12*
*FBO Update - Notified LIB Commission - they will investigate and return call with more information.  They were unaware of any office move - Barbara England - 6/29/12*
*FBO Update -New addition to begin construction this fall and be completed by Feb 2013. The new addition will sit between the existing building and the pole where the fiber is coiled. If you want to leave it on the pole, that should be fine. - Cris Spradling -7/16/12*
*Location will not be completed to Demarc due to the Information Above.  Fiber will be left at stopping point based on where Frontier had completed construction. - 7/16/12*
*Per John D. - All Locations at the Frontier Completion point but not to the Demarc will be listed complete - 2/21/13*</t>
  </si>
  <si>
    <t>*Fiber existing - Will invoice for current fiber build to the property line in which will be passing the library. - Mark McKenzie*
*Per FTR - RO Site - Will not receive any fiber.</t>
  </si>
  <si>
    <t>211 West Maple Avenue</t>
  </si>
  <si>
    <t>204 Mountain Avenue</t>
  </si>
  <si>
    <t>350 W. Oyler Avenue</t>
  </si>
  <si>
    <t>601 Jones Avenue</t>
  </si>
  <si>
    <t>AHN 1072 Scarbro</t>
  </si>
  <si>
    <t>AHN 757 Scarbro</t>
  </si>
  <si>
    <t>5 Spyrock Loop (AHN 162 Lookout Fayetteville)</t>
  </si>
  <si>
    <t>2 Valley Avenue</t>
  </si>
  <si>
    <t>30 Grizzly Road</t>
  </si>
  <si>
    <t>1614 South Kanawha Street</t>
  </si>
  <si>
    <t>*Router Shipped to 908 Scarbro Road, Scarbro, WV, 25917 for installation purposes*</t>
  </si>
  <si>
    <t>Per FTR : FBO:- Mark McKenzie - Mast is not strong enough for the fiber to be placed here.  This needs to be redone. - 2/22/13*</t>
  </si>
  <si>
    <t>*fiber and router needed*</t>
  </si>
  <si>
    <t>Marshall University (University Pediatrics A)</t>
  </si>
  <si>
    <t>Marshall University (University Pediatrics B)</t>
  </si>
  <si>
    <t>Marshall University (University Pediatrics C)</t>
  </si>
  <si>
    <t>Marshall University (University Pediatrics D)</t>
  </si>
  <si>
    <t>FTX1444AJ1P</t>
  </si>
  <si>
    <t>FTX1444AJ22</t>
  </si>
  <si>
    <t>*Router Replaced - FTX1436AJU7 - New Chassis due to defective equipment- 3/22/2013*</t>
  </si>
  <si>
    <t>FTX1436A1T9</t>
  </si>
  <si>
    <t>FTX1436A1QT</t>
  </si>
  <si>
    <t>per FTR; site was originally slated not to receive fiber build. Per GIT decision, FTR will build fiber to BB43A05/BB43A06 (dual location). LCR final approval notice was issued on 2/24/2012, but new revision of LCR was rec'd on 3/13/2012 due to exhausted IOF facilities. Cost and Fiber Footage have both increased on latest revision. 
"* FBO Notified - Contractor notified WVOT and Frontier that FBO is required at this site.  Frontier confirmed the work is required and agreed to move forward with the FBO - 5/29/12*
*FBO Issue - Principal stated that Frontier installed PVC on the outside to the entrance of the building.  Based on the Principals decision we will either cancel job or rip out PVC and install Steel Conduit. - Rick Singer - Gudenkauf - 7/3/12*"</t>
  </si>
  <si>
    <t>Route 2, Box 313F</t>
  </si>
  <si>
    <t>1 (304) 457-1101</t>
  </si>
  <si>
    <t>Kay Williams</t>
  </si>
  <si>
    <t>304-457-1101</t>
  </si>
  <si>
    <t>FTX1439A25W</t>
  </si>
  <si>
    <t xml:space="preserve">109 Ridge Road North </t>
  </si>
  <si>
    <t>FTX1443AK9E</t>
  </si>
  <si>
    <t xml:space="preserve">126 Excellence Way </t>
  </si>
  <si>
    <t>FTX1444AHK4</t>
  </si>
  <si>
    <t xml:space="preserve">701 South Queen Street </t>
  </si>
  <si>
    <t>FTX1443AKA9</t>
  </si>
  <si>
    <t xml:space="preserve">105 Pride Avenue </t>
  </si>
  <si>
    <t>Bunker Hill</t>
  </si>
  <si>
    <t>FTX1444AHJY</t>
  </si>
  <si>
    <t xml:space="preserve">150 Bulldog Boulevard </t>
  </si>
  <si>
    <t>FTX1444AJ0S</t>
  </si>
  <si>
    <t xml:space="preserve">250 East Road </t>
  </si>
  <si>
    <t xml:space="preserve">334 School House Drive </t>
  </si>
  <si>
    <t>FTX1443A297</t>
  </si>
  <si>
    <t xml:space="preserve">255 Campus Drive </t>
  </si>
  <si>
    <t>FTX1444A00K</t>
  </si>
  <si>
    <t>400 West Stephens St</t>
  </si>
  <si>
    <t>200 State Street</t>
  </si>
  <si>
    <t>1 (304) 369-7333</t>
  </si>
  <si>
    <t>Randy Lipford</t>
  </si>
  <si>
    <t>1 (304) 369-7316</t>
  </si>
  <si>
    <t xml:space="preserve">FTX1441AHZK  </t>
  </si>
  <si>
    <t>FTX1437A1P3</t>
  </si>
  <si>
    <t>1649 Ashford Nellis Road Po Box 540</t>
  </si>
  <si>
    <t>Ashford</t>
  </si>
  <si>
    <t>1 (304) 836-5381</t>
  </si>
  <si>
    <t>FTX1437A1Q2</t>
  </si>
  <si>
    <t>3505 Daniel Boone Pkwy-Suite B Hc81</t>
  </si>
  <si>
    <t>1 (304) 369-4585</t>
  </si>
  <si>
    <t>FTX1437AJJ3</t>
  </si>
  <si>
    <t>1 Learning Way</t>
  </si>
  <si>
    <t>Foster</t>
  </si>
  <si>
    <t>1 (304) 369-1012</t>
  </si>
  <si>
    <t>2 (304) 369-3131</t>
  </si>
  <si>
    <t>FTX1437AJJB</t>
  </si>
  <si>
    <t>3277 Hewett Creek Road Po Box 319</t>
  </si>
  <si>
    <t>Hewett</t>
  </si>
  <si>
    <t>1 (304) 369-1342</t>
  </si>
  <si>
    <t>3 (304) 369-3131</t>
  </si>
  <si>
    <t>FTX1437AJJD</t>
  </si>
  <si>
    <t>69 SMITH STREET</t>
  </si>
  <si>
    <t>Uneeda</t>
  </si>
  <si>
    <t>1 (304) 369-0558</t>
  </si>
  <si>
    <t>4 (304) 369-3131</t>
  </si>
  <si>
    <t>FTX1437A1NU</t>
  </si>
  <si>
    <t>150 Josephine Avenue</t>
  </si>
  <si>
    <t>1 (304) 369-2241</t>
  </si>
  <si>
    <t>5 (304) 369-3131</t>
  </si>
  <si>
    <t>FTX1437A1PX</t>
  </si>
  <si>
    <t>404 Riverside Dr-W</t>
  </si>
  <si>
    <t>1 (304) 369-4464</t>
  </si>
  <si>
    <t>6 (304) 369-3131</t>
  </si>
  <si>
    <t>FTX1437A1QK</t>
  </si>
  <si>
    <t>179 Memorial Drive,1 School St Box 135</t>
  </si>
  <si>
    <t>Nellis</t>
  </si>
  <si>
    <t>1 (304) 836-5281</t>
  </si>
  <si>
    <t>7 (304) 369-3131</t>
  </si>
  <si>
    <t>FTX1437A1QM</t>
  </si>
  <si>
    <t>15908 Spruce River Road Rt 1, Box 293</t>
  </si>
  <si>
    <t>1 (304) 369-0763</t>
  </si>
  <si>
    <t>8 (304) 369-3131</t>
  </si>
  <si>
    <t>FTX1442A1TM</t>
  </si>
  <si>
    <t>1 Skyhawk Place</t>
  </si>
  <si>
    <t>1 (304) 369-3011</t>
  </si>
  <si>
    <t>FTX1437AJJ2</t>
  </si>
  <si>
    <t>7487 Coal River Road Po Box 369</t>
  </si>
  <si>
    <t>Comfort</t>
  </si>
  <si>
    <t>1 (304) 837-8310</t>
  </si>
  <si>
    <t>FTX1437A1N8</t>
  </si>
  <si>
    <t>338 Van High School Road Po Box 360</t>
  </si>
  <si>
    <t>Van</t>
  </si>
  <si>
    <t>1 (304) 245-8811</t>
  </si>
  <si>
    <t>12 (304) 369-3131</t>
  </si>
  <si>
    <t>FTX1437A1QU</t>
  </si>
  <si>
    <t>913 Van High School Road Po Box 100</t>
  </si>
  <si>
    <t>1 (304) 245-8237</t>
  </si>
  <si>
    <t>13 (304) 369-3131</t>
  </si>
  <si>
    <t>FTX1437AJJ4</t>
  </si>
  <si>
    <t>36071 Pond Fork Road Po Box 60</t>
  </si>
  <si>
    <t>1 (304) 247-6672</t>
  </si>
  <si>
    <t>14 (304) 369-3131</t>
  </si>
  <si>
    <t>FTX1437A1P6</t>
  </si>
  <si>
    <t>37949 Coal River Road Hc82, Box 265</t>
  </si>
  <si>
    <t>1 (304) 854-1301</t>
  </si>
  <si>
    <t>15 (304) 369-3131</t>
  </si>
  <si>
    <t>FTX1437A1R8</t>
  </si>
  <si>
    <t>515 Main Street</t>
  </si>
  <si>
    <t>1 (304) 369-0393</t>
  </si>
  <si>
    <t>Cindy Nelson/Office Manager
cindy.nelson@familycarewv.org
**Confirmed**</t>
  </si>
  <si>
    <t>FTX1436A1UQ</t>
  </si>
  <si>
    <t>7487 Coal River Road</t>
  </si>
  <si>
    <t>1 (304) 837-3100</t>
  </si>
  <si>
    <t>FTX1436A1UM</t>
  </si>
  <si>
    <t>10008 Coal River Road</t>
  </si>
  <si>
    <t>1 (304) 837-3399</t>
  </si>
  <si>
    <t>FTX1436A1WB</t>
  </si>
  <si>
    <t>3505 Daniel Boone Pkwy STE A</t>
  </si>
  <si>
    <t>FTX1443A29K</t>
  </si>
  <si>
    <t>300 Main Street</t>
  </si>
  <si>
    <t>1 (304) 765-2833</t>
  </si>
  <si>
    <t xml:space="preserve">FTX1441AHZF  </t>
  </si>
  <si>
    <t xml:space="preserve">200 Jerry Burton Drive </t>
  </si>
  <si>
    <t>FTX1443AK9X</t>
  </si>
  <si>
    <t xml:space="preserve">100 Carter Braxton Drive </t>
  </si>
  <si>
    <t>FTX1443A29V</t>
  </si>
  <si>
    <t>200 Jerry Burton Drive</t>
  </si>
  <si>
    <t>FTX1601ALA2</t>
  </si>
  <si>
    <t>801 Madison Avenue</t>
  </si>
  <si>
    <t>1 (304) 528-5515</t>
  </si>
  <si>
    <t xml:space="preserve">Deidre R. Rainwater/ Judy Fitzgerald, Parole Officer 3
</t>
  </si>
  <si>
    <t>FTX1443AK98</t>
  </si>
  <si>
    <t>2785 Third Avenue</t>
  </si>
  <si>
    <t>1 (304) 781-5138</t>
  </si>
  <si>
    <t>FTX1436A1Y3</t>
  </si>
  <si>
    <t>1530 NORWAY AVENUE</t>
  </si>
  <si>
    <t>304-525-7801</t>
  </si>
  <si>
    <t>MATTHEW FENNEY</t>
  </si>
  <si>
    <t>FTX1443AKA7</t>
  </si>
  <si>
    <t xml:space="preserve">1 Highlander Way </t>
  </si>
  <si>
    <t>FTX1443A28Q</t>
  </si>
  <si>
    <t xml:space="preserve">2300 Us Route 60 East </t>
  </si>
  <si>
    <t>FTX1444AJ1B</t>
  </si>
  <si>
    <t xml:space="preserve">2901 Saltwell Rd </t>
  </si>
  <si>
    <t>FTX1443AK97</t>
  </si>
  <si>
    <t xml:space="preserve">1400 Central Ave </t>
  </si>
  <si>
    <t>FTX1443A29Q</t>
  </si>
  <si>
    <t xml:space="preserve">1 Panther Trail </t>
  </si>
  <si>
    <t>FTX1443A299</t>
  </si>
  <si>
    <t xml:space="preserve">2613 Collis Ave </t>
  </si>
  <si>
    <t>FTX1436A1S5</t>
  </si>
  <si>
    <t xml:space="preserve">925 Third Street </t>
  </si>
  <si>
    <t>FTX1443AK9A</t>
  </si>
  <si>
    <t>#1 CAMPBELL DRIVE</t>
  </si>
  <si>
    <t>FTX1443AK6Q</t>
  </si>
  <si>
    <t>1 JOHN MARSHALL DRIVE</t>
  </si>
  <si>
    <t>FTX1441AHYJ</t>
  </si>
  <si>
    <t>6007 US Route 60, Ste 203</t>
  </si>
  <si>
    <t>FTX1444A00D</t>
  </si>
  <si>
    <t>659 Central Avenue</t>
  </si>
  <si>
    <t>FTX1441AHY7</t>
  </si>
  <si>
    <t>1235 6th Ave</t>
  </si>
  <si>
    <t>FTX1441AHYH</t>
  </si>
  <si>
    <t>1542 Spring Valley Dr</t>
  </si>
  <si>
    <t>FTX1441AHXW</t>
  </si>
  <si>
    <t>401 Eleventh St</t>
  </si>
  <si>
    <t>FTX1441AHXT</t>
  </si>
  <si>
    <t>2561 3rd Ave</t>
  </si>
  <si>
    <t>FTX1444AHJH</t>
  </si>
  <si>
    <t>2915 3rd Ave</t>
  </si>
  <si>
    <t>FTX1441AHYF</t>
  </si>
  <si>
    <t>5187 US Route 60</t>
  </si>
  <si>
    <t>FTX1441A0ND</t>
  </si>
  <si>
    <t>5170 US Route 60</t>
  </si>
  <si>
    <t>FTX1441A0NF</t>
  </si>
  <si>
    <t>1001 10th Avenue</t>
  </si>
  <si>
    <t>FTX1441AHY4</t>
  </si>
  <si>
    <t>2205 5th Street Road</t>
  </si>
  <si>
    <t>59 Ossia Road Po Box 100</t>
  </si>
  <si>
    <t>1 (304) 286-3111</t>
  </si>
  <si>
    <t>FTX1437A1PM</t>
  </si>
  <si>
    <t>P.O. Box 729 1 Panther Drive</t>
  </si>
  <si>
    <t>1 (304) 587-4226</t>
  </si>
  <si>
    <t>2 (304) 587-4266</t>
  </si>
  <si>
    <t>FTX1437A1NT</t>
  </si>
  <si>
    <t>P.O. Box 600 219 Church Street</t>
  </si>
  <si>
    <t>1 (304) 587-4276</t>
  </si>
  <si>
    <t>3 (304) 587-4266</t>
  </si>
  <si>
    <t>FTX1437A1Q3</t>
  </si>
  <si>
    <t>P.O. Box 489 419 Church Street</t>
  </si>
  <si>
    <t>1 (304) 587-2343</t>
  </si>
  <si>
    <t>4 (304) 587-4266</t>
  </si>
  <si>
    <t>FTX1437AJHT</t>
  </si>
  <si>
    <t>1 Bulldog Drive</t>
  </si>
  <si>
    <t>1 (304) 873-2521</t>
  </si>
  <si>
    <t>FTX1442A2CL</t>
  </si>
  <si>
    <t>Rt. 2, Box 35-C</t>
  </si>
  <si>
    <t>1 (304) 873-2390</t>
  </si>
  <si>
    <t>FTX1442A2SB</t>
  </si>
  <si>
    <t>1 Mountainside Way</t>
  </si>
  <si>
    <t>Mt. Olive</t>
  </si>
  <si>
    <t xml:space="preserve">1 (304) 442-7213 </t>
  </si>
  <si>
    <t>FTX1443AK9Q</t>
  </si>
  <si>
    <t>2725 Main Street</t>
  </si>
  <si>
    <t>1 (304) 484-7914</t>
  </si>
  <si>
    <t>FTX1442A1TK</t>
  </si>
  <si>
    <t>262 OYLER AVENUE</t>
  </si>
  <si>
    <t>1 (304) 465-3805</t>
  </si>
  <si>
    <t>FTX1442AKEN</t>
  </si>
  <si>
    <t>350 West Oyler Avenue</t>
  </si>
  <si>
    <t>1 (304) 469-3551</t>
  </si>
  <si>
    <t>FTX1442AKEL</t>
  </si>
  <si>
    <t>282 Railroad Street</t>
  </si>
  <si>
    <t>1 (304) 632-2172</t>
  </si>
  <si>
    <t>FTX1439A18G</t>
  </si>
  <si>
    <t>401 6th Avenue</t>
  </si>
  <si>
    <t>1 (304) 442-1258</t>
  </si>
  <si>
    <t>Denzil Blevins
denzil.blevins@mghwv.org</t>
  </si>
  <si>
    <t>FTX1436A1UY</t>
  </si>
  <si>
    <t>110 High School Drive</t>
  </si>
  <si>
    <t>1 (304) 877-3124</t>
  </si>
  <si>
    <t>FTX1436A1UV</t>
  </si>
  <si>
    <t>Oyler Avenue</t>
  </si>
  <si>
    <t>FTX1444AJ16</t>
  </si>
  <si>
    <t>619 2nd Ave.</t>
  </si>
  <si>
    <t>Tom Minnich</t>
  </si>
  <si>
    <t>FTX1441AHY9</t>
  </si>
  <si>
    <t>405 Fayette Pike</t>
  </si>
  <si>
    <t>FTX1436A1SA</t>
  </si>
  <si>
    <t>103 factory Road</t>
  </si>
  <si>
    <t>1 (304) 462-3044</t>
  </si>
  <si>
    <t>Kim Conrad, Facility Director</t>
  </si>
  <si>
    <t>FTX1443AK9N</t>
  </si>
  <si>
    <t>300 Pine Street</t>
  </si>
  <si>
    <t>1 (304) 462-7960</t>
  </si>
  <si>
    <t>FTX1442A1YS</t>
  </si>
  <si>
    <t>454 Vanhorn Drive</t>
  </si>
  <si>
    <t>1 (304) 462-7338</t>
  </si>
  <si>
    <t>FTX1442A1YX</t>
  </si>
  <si>
    <t>200 HIGH STREET</t>
  </si>
  <si>
    <t>FTX1441AHY6</t>
  </si>
  <si>
    <t>7147 Highway 42s</t>
  </si>
  <si>
    <t>Maysville</t>
  </si>
  <si>
    <t>1 (304) 749-7441</t>
  </si>
  <si>
    <t>FTX1443AK4G</t>
  </si>
  <si>
    <t>333 Rig Street</t>
  </si>
  <si>
    <t>1 (304) 257-1110</t>
  </si>
  <si>
    <t>FTX1443AK3V</t>
  </si>
  <si>
    <t>1 (304) 257-1444</t>
  </si>
  <si>
    <t>FTX1443AK45</t>
  </si>
  <si>
    <t xml:space="preserve">1 Veach Street </t>
  </si>
  <si>
    <t>1 (304) 257-1740</t>
  </si>
  <si>
    <t>FTX1443AK4Z</t>
  </si>
  <si>
    <t>11636 BLUE GRAY TRAIL</t>
  </si>
  <si>
    <t>BRANDYWINE</t>
  </si>
  <si>
    <t>304-249-9974</t>
  </si>
  <si>
    <t>McElhenny Road</t>
  </si>
  <si>
    <t>1 (304) 645-5444</t>
  </si>
  <si>
    <t>304-647-7900</t>
  </si>
  <si>
    <t>FTX1436AJU8</t>
  </si>
  <si>
    <t>400 North Lee Street</t>
  </si>
  <si>
    <t>1 (304) 667-9435</t>
  </si>
  <si>
    <t>Kim Ransom
 304-793-6820; kransom@osteo.wvsom.edu.</t>
  </si>
  <si>
    <t>304-793-6820</t>
  </si>
  <si>
    <t>FTX1436A1XZ</t>
  </si>
  <si>
    <t>Po Box 325 One Cavalier Drive</t>
  </si>
  <si>
    <t>Charmco</t>
  </si>
  <si>
    <t>FTX1444AHKH</t>
  </si>
  <si>
    <t xml:space="preserve">Hc 40 Box 14 </t>
  </si>
  <si>
    <t>Crawley</t>
  </si>
  <si>
    <t>FTX1443AK9S</t>
  </si>
  <si>
    <t xml:space="preserve">One Spartan Lane </t>
  </si>
  <si>
    <t>FTX1443AK9Z</t>
  </si>
  <si>
    <t xml:space="preserve">Route 1 Box 150 </t>
  </si>
  <si>
    <t>FTX1443AKA5</t>
  </si>
  <si>
    <t>101 Church Street</t>
  </si>
  <si>
    <t>FTX1441AHY3</t>
  </si>
  <si>
    <t>150 Maplewood Avenue</t>
  </si>
  <si>
    <t>FTX1441AHYC</t>
  </si>
  <si>
    <t>Hc 71, Box 1000</t>
  </si>
  <si>
    <t>1 (304) 856-3329</t>
  </si>
  <si>
    <t>FTX1443A23J</t>
  </si>
  <si>
    <t>Hc 71, Box 1001</t>
  </si>
  <si>
    <t>1 (304) 856-2534</t>
  </si>
  <si>
    <t>FTX1443A23C</t>
  </si>
  <si>
    <t>Hc 63, Box 1970</t>
  </si>
  <si>
    <t>1 (304) 822-5016</t>
  </si>
  <si>
    <t>FTX1443AK4K</t>
  </si>
  <si>
    <t>Hc 60, Box 72</t>
  </si>
  <si>
    <t>Levels</t>
  </si>
  <si>
    <t>1 (304) 492-5520</t>
  </si>
  <si>
    <t>FTX1443AK5Y</t>
  </si>
  <si>
    <t>45 School Street</t>
  </si>
  <si>
    <t>1 (304) 822-3018</t>
  </si>
  <si>
    <t>FTX1443AK5C</t>
  </si>
  <si>
    <t>Hc 63, Box 1975</t>
  </si>
  <si>
    <t>1 (304) 822-5014</t>
  </si>
  <si>
    <t>FTX1443AK42</t>
  </si>
  <si>
    <t>Hc 65 Box 9000</t>
  </si>
  <si>
    <t>Springfield</t>
  </si>
  <si>
    <t>1 (304) 822-4317</t>
  </si>
  <si>
    <t>FTX1443A23X</t>
  </si>
  <si>
    <t>1 Trojan Way</t>
  </si>
  <si>
    <t>FTX1443AKAJ</t>
  </si>
  <si>
    <t>204 Washington Street</t>
  </si>
  <si>
    <t>Moorefield</t>
  </si>
  <si>
    <t>1 (304) 530-0250</t>
  </si>
  <si>
    <t>Jim Wratchford or Greg Ely</t>
  </si>
  <si>
    <t>304-530-0202 or 304-530-0250</t>
  </si>
  <si>
    <t xml:space="preserve">FTX1441AHZL  </t>
  </si>
  <si>
    <t>Hardy County Grant Overlap</t>
  </si>
  <si>
    <t>P. O. Box 260 238 Cougar Drive</t>
  </si>
  <si>
    <t>Baker</t>
  </si>
  <si>
    <t>1 (304) 897-5970</t>
  </si>
  <si>
    <t>Barbara Whitecotton</t>
  </si>
  <si>
    <t>1 (304) 530-2348</t>
  </si>
  <si>
    <t>FTX1443A23K</t>
  </si>
  <si>
    <t>303 Caledonia Heights Road</t>
  </si>
  <si>
    <t>1 (304) 434-3000</t>
  </si>
  <si>
    <t>FTX1443AK4F</t>
  </si>
  <si>
    <t>400 North Main Street</t>
  </si>
  <si>
    <t>1 (304) 530-6356</t>
  </si>
  <si>
    <t>FTX1443AK5D</t>
  </si>
  <si>
    <t>401 North Main Street</t>
  </si>
  <si>
    <t>1 (304) 530-6034</t>
  </si>
  <si>
    <t>FTX1443A25Q</t>
  </si>
  <si>
    <t>345 Caledonia Heights Road</t>
  </si>
  <si>
    <t>1 (304) 530-3450</t>
  </si>
  <si>
    <t>FTX1443AK49</t>
  </si>
  <si>
    <t>102 N. Main St.</t>
  </si>
  <si>
    <t>1 (304) 538-6560</t>
  </si>
  <si>
    <t>FTX1439A18N</t>
  </si>
  <si>
    <t>PO Box 98</t>
  </si>
  <si>
    <t>1 (304) 897-5544</t>
  </si>
  <si>
    <t>FTX1439A16V</t>
  </si>
  <si>
    <t>144 Emergency Lane</t>
  </si>
  <si>
    <t>1 (304) 530-0291</t>
  </si>
  <si>
    <t>Paul R. Lewis, Director</t>
  </si>
  <si>
    <t>304-530-0291</t>
  </si>
  <si>
    <t>FTX1436AJTQ</t>
  </si>
  <si>
    <t>5153 US 220 S</t>
  </si>
  <si>
    <t>1 (304) 257-1411</t>
  </si>
  <si>
    <t>Audrey Rorhbaugh</t>
  </si>
  <si>
    <t>304-257-1411</t>
  </si>
  <si>
    <t>FTX1439A26Q</t>
  </si>
  <si>
    <t>1 (304) 530-1200</t>
  </si>
  <si>
    <t>Tony Mueller</t>
  </si>
  <si>
    <t>1 (303) 384 4196</t>
  </si>
  <si>
    <t>FTX1436A1V1</t>
  </si>
  <si>
    <t>316 EASTERN DR</t>
  </si>
  <si>
    <t>FTX1443AKAE</t>
  </si>
  <si>
    <t>1050 East Benedum Industrial Drive</t>
  </si>
  <si>
    <t>501 West Main Street</t>
  </si>
  <si>
    <t>122 Pinnell Street</t>
  </si>
  <si>
    <t>1 (304) 372-2731</t>
  </si>
  <si>
    <t>Warren Johnson</t>
  </si>
  <si>
    <t>FTX1436A1V2</t>
  </si>
  <si>
    <t xml:space="preserve">Plaza Drive </t>
  </si>
  <si>
    <t>FTX1444AHJJ</t>
  </si>
  <si>
    <t>FTX1443AK9U</t>
  </si>
  <si>
    <t>Route 2, Box 75-A Klondyke Road</t>
  </si>
  <si>
    <t>FTX1443AKAL</t>
  </si>
  <si>
    <t>407 Virginia Street E</t>
  </si>
  <si>
    <t>1 (304) 357-0130</t>
  </si>
  <si>
    <t>Michael Campbell</t>
  </si>
  <si>
    <t>1 (304) 357-0010 michaelcampbell@kanawha.us</t>
  </si>
  <si>
    <t xml:space="preserve">FTX1441AHZU  </t>
  </si>
  <si>
    <t>1409 Greenbrier Street, Ste 230</t>
  </si>
  <si>
    <t>1 (304) 558-2036</t>
  </si>
  <si>
    <t>Carl Graves, IT Director or  Mike Coleman, Security Director</t>
  </si>
  <si>
    <t>FTX1443AKAQ</t>
  </si>
  <si>
    <t>607 Brooks Street</t>
  </si>
  <si>
    <t>1 (304) 558-2763</t>
  </si>
  <si>
    <t>Jeff Stinnett, Administrator</t>
  </si>
  <si>
    <t>FTX1444AHK2</t>
  </si>
  <si>
    <t>2030 Harrison Avenue</t>
  </si>
  <si>
    <t>St. Albans</t>
  </si>
  <si>
    <t>1 (304) 722-0234</t>
  </si>
  <si>
    <t>FTX1437AJJJ</t>
  </si>
  <si>
    <t>Rt 7 Box 279a</t>
  </si>
  <si>
    <t>So Charleston</t>
  </si>
  <si>
    <t>1 (304) 348-1935</t>
  </si>
  <si>
    <t>FTX1437A1NA</t>
  </si>
  <si>
    <t>P O  Box 340</t>
  </si>
  <si>
    <t>Tornado</t>
  </si>
  <si>
    <t>1 (304) 722-0232</t>
  </si>
  <si>
    <t>FTX1437A1N9</t>
  </si>
  <si>
    <t>5445 Big Tyler Road</t>
  </si>
  <si>
    <t>1 (304) 776-3310</t>
  </si>
  <si>
    <t>FTX1437A1Q7</t>
  </si>
  <si>
    <t>405 Winfield Road</t>
  </si>
  <si>
    <t>1 (304) 722-0230</t>
  </si>
  <si>
    <t>FTX1437AJJP</t>
  </si>
  <si>
    <t>ROUTE 25 &amp; BARRON DRIVE</t>
  </si>
  <si>
    <t>Institute</t>
  </si>
  <si>
    <t>FTX1444AJ10</t>
  </si>
  <si>
    <t>1018 Kanawha Boulevard East, Suite 700</t>
  </si>
  <si>
    <t>123 Capitol Street</t>
  </si>
  <si>
    <t>FTX1444AJ11</t>
  </si>
  <si>
    <t>401 E 6th Street</t>
  </si>
  <si>
    <t>1 (304) 949-2612</t>
  </si>
  <si>
    <t>FTX1437AJHQ</t>
  </si>
  <si>
    <t>1200 Science Park Drive,</t>
  </si>
  <si>
    <t>FTX1441AJ1P</t>
  </si>
  <si>
    <t>2001 Union Carbide Drive</t>
  </si>
  <si>
    <t>FTX1444AHK1</t>
  </si>
  <si>
    <t>100 Angus E. Peyton DR</t>
  </si>
  <si>
    <t>FTX1444AHJL</t>
  </si>
  <si>
    <t>500 Poplar Street</t>
  </si>
  <si>
    <t>FTX1443A28X</t>
  </si>
  <si>
    <t>1900 Kanawha Blvd E, BLDG 9, Charleston</t>
  </si>
  <si>
    <t>FTX1439A13Z</t>
  </si>
  <si>
    <t>301 VIRGINIA STREET E</t>
  </si>
  <si>
    <t>1900 KANAWHA BLVD EAST</t>
  </si>
  <si>
    <t>1700 MacCorkle Avenue, 4th FLR, South Tower</t>
  </si>
  <si>
    <t>312 MacCorkle Ave SE</t>
  </si>
  <si>
    <t>FTX1443A29L</t>
  </si>
  <si>
    <t>500 28th Street</t>
  </si>
  <si>
    <t>1 (304) 766-0369</t>
  </si>
  <si>
    <t>FTX1437A1NV</t>
  </si>
  <si>
    <t>2 HALE STREET</t>
  </si>
  <si>
    <t>FTX1444AHJM</t>
  </si>
  <si>
    <t>5120 Elk River Road N</t>
  </si>
  <si>
    <t>Elkview</t>
  </si>
  <si>
    <t>1 (304) 965-5501</t>
  </si>
  <si>
    <t>FTX1437A1R2</t>
  </si>
  <si>
    <t>5100 Ohio Street</t>
  </si>
  <si>
    <t>1 (304) 7660383</t>
  </si>
  <si>
    <t>FTX1443AK60</t>
  </si>
  <si>
    <t>4799 Midland Dr</t>
  </si>
  <si>
    <t>1 (304) 3481965</t>
  </si>
  <si>
    <t>FTX1443AK4A</t>
  </si>
  <si>
    <t>Po Box J</t>
  </si>
  <si>
    <t>1 (304 949-1642</t>
  </si>
  <si>
    <t>FTX1443A23U</t>
  </si>
  <si>
    <t>900 Helene Street</t>
  </si>
  <si>
    <t>1 (304) 722-0226</t>
  </si>
  <si>
    <t>FTX1442A2CZ</t>
  </si>
  <si>
    <t>4901 Venable Av S E</t>
  </si>
  <si>
    <t>1 (304) 348-1969</t>
  </si>
  <si>
    <t>FTX1437A1PC</t>
  </si>
  <si>
    <t>13620 Maccorkle Ave</t>
  </si>
  <si>
    <t>Chesapeake</t>
  </si>
  <si>
    <t>1 (304) 949-1121</t>
  </si>
  <si>
    <t>FTX1443A23D</t>
  </si>
  <si>
    <t>P O Box 462</t>
  </si>
  <si>
    <t>1 (304) 965-5311</t>
  </si>
  <si>
    <t>FTX1443AK5N</t>
  </si>
  <si>
    <t>5525 Big Tyler Road</t>
  </si>
  <si>
    <t>1 (304) 776-2022</t>
  </si>
  <si>
    <t>FTX1442A2DU</t>
  </si>
  <si>
    <t>1330 Myers Avenue</t>
  </si>
  <si>
    <t>1 (304) 766-1570</t>
  </si>
  <si>
    <t>FTX1437A1PP</t>
  </si>
  <si>
    <t>325 27th Street</t>
  </si>
  <si>
    <t>1 (304) 766-0363</t>
  </si>
  <si>
    <t>FTX1437A1Q1</t>
  </si>
  <si>
    <t>2401 Myers Avenue</t>
  </si>
  <si>
    <t>1 (304) 766-0367</t>
  </si>
  <si>
    <t>FTX1437AJJL</t>
  </si>
  <si>
    <t>1 Panther Way</t>
  </si>
  <si>
    <t>1 (304) 348-1978</t>
  </si>
  <si>
    <t>FTX1443AK4B</t>
  </si>
  <si>
    <t>Po Box 897</t>
  </si>
  <si>
    <t>East Bank</t>
  </si>
  <si>
    <t>1 (304) 595-2311</t>
  </si>
  <si>
    <t>FTX1443AK4Y</t>
  </si>
  <si>
    <t>3320 Pennsylvania Ave</t>
  </si>
  <si>
    <t>1 (304) 348-7776</t>
  </si>
  <si>
    <t>FTX1443AK54</t>
  </si>
  <si>
    <t>5090 N Elk River Rd</t>
  </si>
  <si>
    <t>1 (304) 348-1947</t>
  </si>
  <si>
    <t>FTX1437A1PH</t>
  </si>
  <si>
    <t>2006 McClure Parkway</t>
  </si>
  <si>
    <t>1 (304) 348-1960</t>
  </si>
  <si>
    <t>FTX1437A1P4</t>
  </si>
  <si>
    <t>422 Dickinson Street</t>
  </si>
  <si>
    <t>1 (304) 348-6195</t>
  </si>
  <si>
    <t>FTX1437A1P0</t>
  </si>
  <si>
    <t>959 Woodward Drive</t>
  </si>
  <si>
    <t>1 (304) 348-1928</t>
  </si>
  <si>
    <t>FTX1437A1Q8</t>
  </si>
  <si>
    <t>830 Strawberry Road</t>
  </si>
  <si>
    <t>1 (304) 722-0222</t>
  </si>
  <si>
    <t>FTX1437A1QD</t>
  </si>
  <si>
    <t>1505 Hampton Rd</t>
  </si>
  <si>
    <t>1 (304) 348-1906</t>
  </si>
  <si>
    <t>FTX1437A1QX</t>
  </si>
  <si>
    <t>4300 Maccorkle Avenue</t>
  </si>
  <si>
    <t>1 (304) 348-1971</t>
  </si>
  <si>
    <t>FTX1437AJHM</t>
  </si>
  <si>
    <t>2002 Presidential Dr</t>
  </si>
  <si>
    <t>1 (304) 348-6652</t>
  </si>
  <si>
    <t>FTX1438AH0V</t>
  </si>
  <si>
    <t>3601 Staunton Avenue Se</t>
  </si>
  <si>
    <t>1 (304) 348-1985</t>
  </si>
  <si>
    <t>FTX1437AJJ0</t>
  </si>
  <si>
    <t>200 Elizabeth Street</t>
  </si>
  <si>
    <t>1 (304) 348-7731</t>
  </si>
  <si>
    <t>FTX1437A1PJ</t>
  </si>
  <si>
    <t>198 Eureka Rd</t>
  </si>
  <si>
    <t>1 (304) 348-6104</t>
  </si>
  <si>
    <t>FTX1437AJHX</t>
  </si>
  <si>
    <t>2089 Lakewood Drive</t>
  </si>
  <si>
    <t>1 (304) 722-0200</t>
  </si>
  <si>
    <t>FTX1443A243</t>
  </si>
  <si>
    <t>4001 Salinas Drive</t>
  </si>
  <si>
    <t>1 (304) 348-1973</t>
  </si>
  <si>
    <t>FTX1437AJHZ</t>
  </si>
  <si>
    <t>408 94th St</t>
  </si>
  <si>
    <t>Marmet</t>
  </si>
  <si>
    <t>1 (304) 949-2382</t>
  </si>
  <si>
    <t>FTX1437A1NQ</t>
  </si>
  <si>
    <t>Po Box 367</t>
  </si>
  <si>
    <t>Tad</t>
  </si>
  <si>
    <t>1 (304) 348-1975</t>
  </si>
  <si>
    <t>FTX1437AJJN</t>
  </si>
  <si>
    <t>3000 Kanawha Terrace</t>
  </si>
  <si>
    <t>1 (304) 722-0218</t>
  </si>
  <si>
    <t>FTX1443AK58</t>
  </si>
  <si>
    <t>200 Ferry St</t>
  </si>
  <si>
    <t>Diamond</t>
  </si>
  <si>
    <t>1 (304) 949-1823</t>
  </si>
  <si>
    <t>FTX1437A1QE</t>
  </si>
  <si>
    <t>631 Montrose Drive</t>
  </si>
  <si>
    <t>So. Charleston</t>
  </si>
  <si>
    <t>1 (304) 348-1930</t>
  </si>
  <si>
    <t>FTX1437A1QT</t>
  </si>
  <si>
    <t>100 Middle School Lane</t>
  </si>
  <si>
    <t>1 (304) 348-1993</t>
  </si>
  <si>
    <t>FTX1437A1QL</t>
  </si>
  <si>
    <t>1921 19th Street</t>
  </si>
  <si>
    <t>Nitro</t>
  </si>
  <si>
    <t>1 (304) 755-2451</t>
  </si>
  <si>
    <t>FTX1443AK5L</t>
  </si>
  <si>
    <t>218 Overbrook Rd</t>
  </si>
  <si>
    <t>1 (304) 348-6179</t>
  </si>
  <si>
    <t>FTX1443AK4J</t>
  </si>
  <si>
    <t>203 Bradford Street</t>
  </si>
  <si>
    <t>1 (304) 348-1910</t>
  </si>
  <si>
    <t>FTX1437A1N5</t>
  </si>
  <si>
    <t>300 South Pinch Rd</t>
  </si>
  <si>
    <t>1 (304) 348-1943</t>
  </si>
  <si>
    <t>FTX1437A1R3</t>
  </si>
  <si>
    <t>5312 Big Tyler Road</t>
  </si>
  <si>
    <t>1 (304) 776-3482</t>
  </si>
  <si>
    <t>FTX1437A1PV</t>
  </si>
  <si>
    <t>Center And Stark Street</t>
  </si>
  <si>
    <t>Pratt</t>
  </si>
  <si>
    <t>1 (304) 949-4838</t>
  </si>
  <si>
    <t>FTX1443A23L</t>
  </si>
  <si>
    <t>4620 Spring Hill Avenue</t>
  </si>
  <si>
    <t>1 (304) 766-0357</t>
  </si>
  <si>
    <t>FTX1437A1QV</t>
  </si>
  <si>
    <t>915 Beech Ave</t>
  </si>
  <si>
    <t>1 (304) 348-6631</t>
  </si>
  <si>
    <t>FTX1437A1N7</t>
  </si>
  <si>
    <t>809 Litz Drive</t>
  </si>
  <si>
    <t>1 (304) 348-1130</t>
  </si>
  <si>
    <t>FTX1437AJJR</t>
  </si>
  <si>
    <t>Rt 8 Box 428</t>
  </si>
  <si>
    <t>1 (304) 744-9481</t>
  </si>
  <si>
    <t>FTX1437AJHV</t>
  </si>
  <si>
    <t>P O Box 149</t>
  </si>
  <si>
    <t>1 (304) 595-3323</t>
  </si>
  <si>
    <t>FTX1443A242</t>
  </si>
  <si>
    <t>142 Marshall Avenue</t>
  </si>
  <si>
    <t>1 (304) 766-0378</t>
  </si>
  <si>
    <t>FTX1443AK3U</t>
  </si>
  <si>
    <t>100 Dutch Rd</t>
  </si>
  <si>
    <t>1 (304) 348-1900</t>
  </si>
  <si>
    <t>FTX1443A23B</t>
  </si>
  <si>
    <t>8324 Sissonville Drive</t>
  </si>
  <si>
    <t>1 (304) 348-1961</t>
  </si>
  <si>
    <t>FTX1437A1QZ</t>
  </si>
  <si>
    <t>400 Third Avenue</t>
  </si>
  <si>
    <t>1 (304) 348-1918</t>
  </si>
  <si>
    <t>FTX1437A1NG</t>
  </si>
  <si>
    <t>812 Park Avenue</t>
  </si>
  <si>
    <t>1 (304) 348-6123</t>
  </si>
  <si>
    <t>FTX1437AJJC</t>
  </si>
  <si>
    <t>230 Costello St</t>
  </si>
  <si>
    <t>1 (304) 348-6635</t>
  </si>
  <si>
    <t>FTX1437A1NL</t>
  </si>
  <si>
    <t>732 Gordon Road</t>
  </si>
  <si>
    <t>1 (304) 348-1924</t>
  </si>
  <si>
    <t>FTX1437A1R0</t>
  </si>
  <si>
    <t>3040 Kanawha Terrace</t>
  </si>
  <si>
    <t>1 (304) 722-0205</t>
  </si>
  <si>
    <t>FTX1437A1PY</t>
  </si>
  <si>
    <t>104 Cardinal St.</t>
  </si>
  <si>
    <t>1 (304) 548-6370</t>
  </si>
  <si>
    <t>FTX1439A14E</t>
  </si>
  <si>
    <t>5449 Big Tyler Rd.</t>
  </si>
  <si>
    <t>1 (304) 776-5999</t>
  </si>
  <si>
    <t>FTX1439AJWE</t>
  </si>
  <si>
    <t>301 12th St. Mall</t>
  </si>
  <si>
    <t>1 (304) 766-7161</t>
  </si>
  <si>
    <t>FTX1439A143</t>
  </si>
  <si>
    <t>4636 Pennsylvania Ave.</t>
  </si>
  <si>
    <t>1 (304) 965-3636</t>
  </si>
  <si>
    <t>FTX1439AJY7</t>
  </si>
  <si>
    <t>PO Box 317</t>
  </si>
  <si>
    <t>Glasgow</t>
  </si>
  <si>
    <t>1 (304) 595-3131</t>
  </si>
  <si>
    <t>FTX1439AK08</t>
  </si>
  <si>
    <t>123 Capitol St.</t>
  </si>
  <si>
    <t>1 (304) 343-4646</t>
  </si>
  <si>
    <t>FTX1439A16Z</t>
  </si>
  <si>
    <t>9303 Oregon Ave.</t>
  </si>
  <si>
    <t>1 (304) 949-6628</t>
  </si>
  <si>
    <t>FTX1439AJWK</t>
  </si>
  <si>
    <t>1700 Park Ave.</t>
  </si>
  <si>
    <t xml:space="preserve"> 1 (304) 755-4432</t>
  </si>
  <si>
    <t>FTX1439A17G</t>
  </si>
  <si>
    <t>R.H.S. - 1 Warrior Way, Suite 104</t>
  </si>
  <si>
    <t>1 (304) 949-2400</t>
  </si>
  <si>
    <t>FTX1439AJVX</t>
  </si>
  <si>
    <t>1 Tinney Lane</t>
  </si>
  <si>
    <t>1 (304) 984-2244</t>
  </si>
  <si>
    <t>FTX1439A165</t>
  </si>
  <si>
    <t>602 4th St.</t>
  </si>
  <si>
    <t>1 (304) 722-4244</t>
  </si>
  <si>
    <t>FTX1439AJVT</t>
  </si>
  <si>
    <t>PO Box 530</t>
  </si>
  <si>
    <t>1 (304) 756-9211</t>
  </si>
  <si>
    <t>FTX1439AJWC</t>
  </si>
  <si>
    <t>200 Peyton Way</t>
  </si>
  <si>
    <t>1 (304) 357-0191</t>
  </si>
  <si>
    <t>Carolyn Charnock, Director</t>
  </si>
  <si>
    <t>304-348-8111</t>
  </si>
  <si>
    <t>FTX1635ALGW</t>
  </si>
  <si>
    <t>725 Jefferson Road</t>
  </si>
  <si>
    <t xml:space="preserve">South Charleston </t>
  </si>
  <si>
    <t>1 (304) 746-2100</t>
  </si>
  <si>
    <t>Roger Bird</t>
  </si>
  <si>
    <t>304-766-5818</t>
  </si>
  <si>
    <t>FTX1439A23P</t>
  </si>
  <si>
    <t>711 Jefferson Road</t>
  </si>
  <si>
    <t>1 (304) 558-7777</t>
  </si>
  <si>
    <t>FTX1439A24Q</t>
  </si>
  <si>
    <t>PO Box 1469</t>
  </si>
  <si>
    <t>1 (304) 926-1900</t>
  </si>
  <si>
    <t>FTX1439A251</t>
  </si>
  <si>
    <t>135 Academy Drive</t>
  </si>
  <si>
    <t xml:space="preserve">Dunbar </t>
  </si>
  <si>
    <t>1 (304) 766-4800</t>
  </si>
  <si>
    <t>Lynn Gooden</t>
  </si>
  <si>
    <t>304-949-3136</t>
  </si>
  <si>
    <t>FTX1439A24J</t>
  </si>
  <si>
    <t>P.O. Box 466</t>
  </si>
  <si>
    <t>1 (304) 269-8215</t>
  </si>
  <si>
    <t>Chad Kelley</t>
  </si>
  <si>
    <t xml:space="preserve"> 1 (304) 269-8205</t>
  </si>
  <si>
    <t xml:space="preserve">FTX1441AHZG  </t>
  </si>
  <si>
    <t>Po Drawer 1086</t>
  </si>
  <si>
    <t>Alum Bridge</t>
  </si>
  <si>
    <t>1 (304) 269-8312</t>
  </si>
  <si>
    <t>FTX1442A2CR</t>
  </si>
  <si>
    <t>6536 Main Street</t>
  </si>
  <si>
    <t>Jane Lew</t>
  </si>
  <si>
    <t>1 (304) 884-7836</t>
  </si>
  <si>
    <t>FTX1442A1TR</t>
  </si>
  <si>
    <t>205 Minuteman Drive</t>
  </si>
  <si>
    <t>1 (304) 269-8315</t>
  </si>
  <si>
    <t>FTX1442A1YP</t>
  </si>
  <si>
    <t>509 Berlin Road</t>
  </si>
  <si>
    <t>1 (304) 269-8330</t>
  </si>
  <si>
    <t>FTX1442A2BW</t>
  </si>
  <si>
    <t>358 Court Avenue</t>
  </si>
  <si>
    <t>1 (304) 269-8325</t>
  </si>
  <si>
    <t>FTX1442A1TA</t>
  </si>
  <si>
    <t>936 SHARPE HOSPITAL ROAD</t>
  </si>
  <si>
    <t>WESTON</t>
  </si>
  <si>
    <t>304-269-1210</t>
  </si>
  <si>
    <t>CAROLE DUKATE</t>
  </si>
  <si>
    <t>FTX1443AKAA</t>
  </si>
  <si>
    <t>205 Minute Man Drive</t>
  </si>
  <si>
    <t>700 State Route 10 North</t>
  </si>
  <si>
    <t>1 (304) 824-3235</t>
  </si>
  <si>
    <t>FTX1443A23N</t>
  </si>
  <si>
    <t>8130 Court Ave</t>
  </si>
  <si>
    <t>1 (304) 824-3036</t>
  </si>
  <si>
    <t>FTX1437A1PE</t>
  </si>
  <si>
    <t>Route 1, Box 112a</t>
  </si>
  <si>
    <t>1 (304) 824-3630</t>
  </si>
  <si>
    <t>FTX1439AH0F</t>
  </si>
  <si>
    <t>Po Box 310</t>
  </si>
  <si>
    <t>Accoville</t>
  </si>
  <si>
    <t>1 (304) 583-9132</t>
  </si>
  <si>
    <t>James Hundley</t>
  </si>
  <si>
    <t>1 (304) 792-2060</t>
  </si>
  <si>
    <t>FTX1439AH08</t>
  </si>
  <si>
    <t>Per Admin/POC - Fiber exists</t>
  </si>
  <si>
    <t>P.O. Box 340</t>
  </si>
  <si>
    <t>Chapmanville</t>
  </si>
  <si>
    <t>1 (304) 855-3302</t>
  </si>
  <si>
    <t>FTX1437A1PZ</t>
  </si>
  <si>
    <t>300 Vance St.</t>
  </si>
  <si>
    <t>1 (304) 855-8378</t>
  </si>
  <si>
    <t>FTX1438A2C5</t>
  </si>
  <si>
    <t>Box M</t>
  </si>
  <si>
    <t>1 (304) 239-2771</t>
  </si>
  <si>
    <t>FTX1437AJJ6</t>
  </si>
  <si>
    <t>Rt. 1 Box 607</t>
  </si>
  <si>
    <t>1 (304) 855-3585</t>
  </si>
  <si>
    <t>FTX1437AJHR</t>
  </si>
  <si>
    <t>407 Circle Drive</t>
  </si>
  <si>
    <t>1 (304) 752-3250</t>
  </si>
  <si>
    <t>FTX1437AJJ7</t>
  </si>
  <si>
    <t>14 Wildcat Way</t>
  </si>
  <si>
    <t>1 (304) 752-1804</t>
  </si>
  <si>
    <t>FTX1437AJHW</t>
  </si>
  <si>
    <t>Route 44 Box 590</t>
  </si>
  <si>
    <t>Omar</t>
  </si>
  <si>
    <t>1 (304) 946-2660</t>
  </si>
  <si>
    <t>FTX1437A1QW</t>
  </si>
  <si>
    <t>301 East McDonald Avenue</t>
  </si>
  <si>
    <t>1 (304) 583-7522</t>
  </si>
  <si>
    <t>FTX1438A2CF</t>
  </si>
  <si>
    <t>Drawer J Hill Drive</t>
  </si>
  <si>
    <t>Verdunville</t>
  </si>
  <si>
    <t>1 (304) 752-1656</t>
  </si>
  <si>
    <t>FTX1437AJHU</t>
  </si>
  <si>
    <t>Box 310 100 Vance Street</t>
  </si>
  <si>
    <t>1 (304) 855-3209</t>
  </si>
  <si>
    <t>FTX1437A1QG</t>
  </si>
  <si>
    <t>Three Mile Curve Po Box 1747</t>
  </si>
  <si>
    <t>1 (304) 752-4687</t>
  </si>
  <si>
    <t>FTX1437A1NJ</t>
  </si>
  <si>
    <t>299 Vance St.</t>
  </si>
  <si>
    <t>1 (304) 855-3405</t>
  </si>
  <si>
    <t>FTX1439AJVD</t>
  </si>
  <si>
    <t>386 Airport Rd</t>
  </si>
  <si>
    <t>FTX1441A0MZ</t>
  </si>
  <si>
    <t>20 Hospital Drive</t>
  </si>
  <si>
    <t>FTX1443AK99</t>
  </si>
  <si>
    <t>2900 Dempsey Branch Road</t>
  </si>
  <si>
    <t>Mount Gay</t>
  </si>
  <si>
    <t>FTX1443A298</t>
  </si>
  <si>
    <t>100 Naomi Street</t>
  </si>
  <si>
    <t>1 (304) 367-2127</t>
  </si>
  <si>
    <t>Randall Farley</t>
  </si>
  <si>
    <t>1 (304) 367-2100 ex. 17</t>
  </si>
  <si>
    <t>FTX1442AKFD</t>
  </si>
  <si>
    <t>P O Box 150 509 Pike Street</t>
  </si>
  <si>
    <t>Barrackville</t>
  </si>
  <si>
    <t>1 (304) 367-2128</t>
  </si>
  <si>
    <t>FTX1442A1TP</t>
  </si>
  <si>
    <t>77 Blackshere Drive</t>
  </si>
  <si>
    <t>1 (304) 986-2707</t>
  </si>
  <si>
    <t>FTX1442A1T5</t>
  </si>
  <si>
    <t>Rt. 3</t>
  </si>
  <si>
    <t>1 (304) 367-2132</t>
  </si>
  <si>
    <t>FTX1442A1HG</t>
  </si>
  <si>
    <t>1993 Airport Road</t>
  </si>
  <si>
    <t>1 (304) 367-2140</t>
  </si>
  <si>
    <t>FTX1442AKEA</t>
  </si>
  <si>
    <t>1 Orion Lane</t>
  </si>
  <si>
    <t>1 (304) 367-2123</t>
  </si>
  <si>
    <t>FTX1442A1T8</t>
  </si>
  <si>
    <t>1025 Fairfax Street</t>
  </si>
  <si>
    <t>1 (304) 367-2134</t>
  </si>
  <si>
    <t>FTX1442A1XM</t>
  </si>
  <si>
    <t>Loop Park Drive</t>
  </si>
  <si>
    <t>1 (304) 367-2150</t>
  </si>
  <si>
    <t>FTX1442A1TT</t>
  </si>
  <si>
    <t>Po Box 39 School Street</t>
  </si>
  <si>
    <t>1 (304) 449-1752</t>
  </si>
  <si>
    <t>FTX1442A1T7</t>
  </si>
  <si>
    <t>17 Jesses Run Road</t>
  </si>
  <si>
    <t>1 (304) 449-1312</t>
  </si>
  <si>
    <t>FTX1442AKEH</t>
  </si>
  <si>
    <t>1504 Country Club Road</t>
  </si>
  <si>
    <t>1 (304) 367-2136</t>
  </si>
  <si>
    <t>FTX1442A2CN</t>
  </si>
  <si>
    <t>113 Clarksburg Street</t>
  </si>
  <si>
    <t>1 (304) 986-1050</t>
  </si>
  <si>
    <t>FTX1442A2SL</t>
  </si>
  <si>
    <t>601 LOCUST AVE.</t>
  </si>
  <si>
    <t>1 (304) 363-7323</t>
  </si>
  <si>
    <t>FTX1442A2DS</t>
  </si>
  <si>
    <t>2 North Marion Drive Route 250 North</t>
  </si>
  <si>
    <t>Farmington</t>
  </si>
  <si>
    <t>1 (304) 986-3590</t>
  </si>
  <si>
    <t>FTX1442AKET</t>
  </si>
  <si>
    <t>628 Walnut Street</t>
  </si>
  <si>
    <t>Monongah</t>
  </si>
  <si>
    <t>1 (304) 367-2159</t>
  </si>
  <si>
    <t>FTX1442A2C4</t>
  </si>
  <si>
    <t>550 Camden Avenue</t>
  </si>
  <si>
    <t>1 (304) 367-2164</t>
  </si>
  <si>
    <t>FTX1442AKEP</t>
  </si>
  <si>
    <t>1 North Marion Drive</t>
  </si>
  <si>
    <t>1 (304) 986-3063</t>
  </si>
  <si>
    <t>FTX1442A2P0</t>
  </si>
  <si>
    <t>1858 Valley School Road</t>
  </si>
  <si>
    <t>Pleasant Valley</t>
  </si>
  <si>
    <t>1 (304) 367-2148</t>
  </si>
  <si>
    <t>FTX1442A2D6</t>
  </si>
  <si>
    <t>229 Phillips Avenue</t>
  </si>
  <si>
    <t>Rivesville</t>
  </si>
  <si>
    <t>1 (304) 278-5331</t>
  </si>
  <si>
    <t>FTX1442AKEC</t>
  </si>
  <si>
    <t>1579 Mary Lou Retton Dr</t>
  </si>
  <si>
    <t>1 (304) 367-2156</t>
  </si>
  <si>
    <t>1010 Tenth Street</t>
  </si>
  <si>
    <t>1 (304) 366-5631</t>
  </si>
  <si>
    <t>FTX1442A2BX</t>
  </si>
  <si>
    <t>Route 7, Box 65</t>
  </si>
  <si>
    <t>1 (304) 367-2158</t>
  </si>
  <si>
    <t>FTX1442A2C1</t>
  </si>
  <si>
    <t>1000 Technology Drive</t>
  </si>
  <si>
    <t>1 (304) 598-4000</t>
  </si>
  <si>
    <t>Bill Miller</t>
  </si>
  <si>
    <t>1 (304) 598-4093</t>
  </si>
  <si>
    <t>FTX1444AJ1G</t>
  </si>
  <si>
    <t>401 GUFFEY STREET</t>
  </si>
  <si>
    <t>FAIRMONT</t>
  </si>
  <si>
    <t>304-363-2500</t>
  </si>
  <si>
    <t>MARIE HOSEY</t>
  </si>
  <si>
    <t>FTX1443A29S</t>
  </si>
  <si>
    <t>1201 Locust Avenue</t>
  </si>
  <si>
    <t>320 Adams Street, Suite G01</t>
  </si>
  <si>
    <t>214 Merchant Street</t>
  </si>
  <si>
    <t>11264 Ohio River Road</t>
  </si>
  <si>
    <t>1 (304) 674-2440</t>
  </si>
  <si>
    <t>Lori Nohe, Warden</t>
  </si>
  <si>
    <t>FTX1444A00U</t>
  </si>
  <si>
    <t>4250 Ashton-Upland Road</t>
  </si>
  <si>
    <t>1 (304) 576-9931</t>
  </si>
  <si>
    <t>FTX1437A1PU</t>
  </si>
  <si>
    <t>Po Box 27</t>
  </si>
  <si>
    <t>Gallipolis Ferry</t>
  </si>
  <si>
    <t>1 (304) 675-1260</t>
  </si>
  <si>
    <t>FTX1442AKE4</t>
  </si>
  <si>
    <t>138 Aylor Street</t>
  </si>
  <si>
    <t>Leon</t>
  </si>
  <si>
    <t>1 (304) 458-1710</t>
  </si>
  <si>
    <t>FTX1437A1Q6</t>
  </si>
  <si>
    <t>281 Scenic Drive</t>
  </si>
  <si>
    <t>1 (304) 675-3039</t>
  </si>
  <si>
    <t>FTX1437AJJ5</t>
  </si>
  <si>
    <t>1 Walden Way</t>
  </si>
  <si>
    <t>Pt. Pleasant</t>
  </si>
  <si>
    <t>1 (304) 675-1430</t>
  </si>
  <si>
    <t>FTX1437A1NH</t>
  </si>
  <si>
    <t>2200 Lincoln Ave</t>
  </si>
  <si>
    <t>1 (304) 675-1420</t>
  </si>
  <si>
    <t>FTX1443A23Z</t>
  </si>
  <si>
    <t>Route 2 Box 841</t>
  </si>
  <si>
    <t>1 (304) 675-3337</t>
  </si>
  <si>
    <t>FTX1443AK4R</t>
  </si>
  <si>
    <t xml:space="preserve">1 BATEMAN CIRCLE </t>
  </si>
  <si>
    <t>304-675-0860</t>
  </si>
  <si>
    <t>BRENDA SHULER</t>
  </si>
  <si>
    <t>FTX1441AHY1</t>
  </si>
  <si>
    <t xml:space="preserve">15638 Ashton Upland Road </t>
  </si>
  <si>
    <t>FTX1443A296</t>
  </si>
  <si>
    <t xml:space="preserve">P.o. Box 348 </t>
  </si>
  <si>
    <t>FTX1444AJ0U</t>
  </si>
  <si>
    <t>One John Marshall Way</t>
  </si>
  <si>
    <t>FTX1441AHXY</t>
  </si>
  <si>
    <t xml:space="preserve">535 West Cumberland Road </t>
  </si>
  <si>
    <t>FTX1444AHHR</t>
  </si>
  <si>
    <t>Po Box 710 Simmons River Road</t>
  </si>
  <si>
    <t>Montcalm</t>
  </si>
  <si>
    <t>FTX1444AHJK</t>
  </si>
  <si>
    <t xml:space="preserve">3566 Eads Mill Road </t>
  </si>
  <si>
    <t>FTX1444AJ17</t>
  </si>
  <si>
    <t xml:space="preserve">300 N. Johnston Street </t>
  </si>
  <si>
    <t>FTX1443AK9M</t>
  </si>
  <si>
    <t xml:space="preserve">3550 Eads Mill Road </t>
  </si>
  <si>
    <t>FTX1444AHKX</t>
  </si>
  <si>
    <t xml:space="preserve">2002 Stadium Drive </t>
  </si>
  <si>
    <t>FTX1443AK9K</t>
  </si>
  <si>
    <t>1000 Vermillion St</t>
  </si>
  <si>
    <t>Athens</t>
  </si>
  <si>
    <t>304 384 5334</t>
  </si>
  <si>
    <t>Chuck Elliott, CTO</t>
  </si>
  <si>
    <t>404 229-3077</t>
  </si>
  <si>
    <t>FTX1444AHL1</t>
  </si>
  <si>
    <t>219 Rock Street</t>
  </si>
  <si>
    <t>1397 Stafford Drive</t>
  </si>
  <si>
    <t>FTX1441AHYB</t>
  </si>
  <si>
    <t>101 Fort Ave</t>
  </si>
  <si>
    <t>FTX1414AKFH</t>
  </si>
  <si>
    <t>859 Alderson Street</t>
  </si>
  <si>
    <t>1 (304) 235-2500</t>
  </si>
  <si>
    <t>xt. 8506146</t>
  </si>
  <si>
    <t>FTX1444A05D</t>
  </si>
  <si>
    <t xml:space="preserve">Rt. 2 Box 52-1a </t>
  </si>
  <si>
    <t>FTX1443AK9B</t>
  </si>
  <si>
    <t xml:space="preserve">555 Panther Drive </t>
  </si>
  <si>
    <t>FTX1443A28V</t>
  </si>
  <si>
    <t xml:space="preserve">200 Tiger Lane </t>
  </si>
  <si>
    <t>FTX1443A28T</t>
  </si>
  <si>
    <t xml:space="preserve">Alderson Street </t>
  </si>
  <si>
    <t>FTX1444A000</t>
  </si>
  <si>
    <t>1601 Armory Drive</t>
  </si>
  <si>
    <t>FTX1444AHJZ</t>
  </si>
  <si>
    <t>202 Larry J Harless Dr</t>
  </si>
  <si>
    <t>FTX1441AHXS</t>
  </si>
  <si>
    <t>2901 Point Marion Road</t>
  </si>
  <si>
    <t>1 (304) 291-9228</t>
  </si>
  <si>
    <t>FTX1442A1YV</t>
  </si>
  <si>
    <t>1550 Goshen Road</t>
  </si>
  <si>
    <t>1 (304) 291-9231</t>
  </si>
  <si>
    <t>FTX1442A2CC</t>
  </si>
  <si>
    <t>523 Junior Avenue</t>
  </si>
  <si>
    <t>1 (304) 291-9347</t>
  </si>
  <si>
    <t>FTX1442A1XD</t>
  </si>
  <si>
    <t>918 Fortney Street</t>
  </si>
  <si>
    <t>1 (304) 291-9295</t>
  </si>
  <si>
    <t>FTX1442A1TF</t>
  </si>
  <si>
    <t>1063 Maple Drive</t>
  </si>
  <si>
    <t>1 (304) 285 2777</t>
  </si>
  <si>
    <t>Terry Morgan - Mon Regional Health</t>
  </si>
  <si>
    <t>1 (304) 599-4376 - (304) 598-1327</t>
  </si>
  <si>
    <t>FTX1443A292</t>
  </si>
  <si>
    <t xml:space="preserve">PER FTR ON 10/03/11, THIS CAI ALREADY HAS FIBER AT LOCATION. </t>
  </si>
  <si>
    <t>1192 Pineview Drive</t>
  </si>
  <si>
    <t>1 (304) 285-1435</t>
  </si>
  <si>
    <t>1 (304) 598 1200</t>
  </si>
  <si>
    <t>1200 JD Anderson Drive</t>
  </si>
  <si>
    <t>(304) 598-1327</t>
  </si>
  <si>
    <t>FTX1443AK9F</t>
  </si>
  <si>
    <t>FTX1436A1V5</t>
  </si>
  <si>
    <t>315 Point Marion Road</t>
  </si>
  <si>
    <t>FTX1444AJ1N</t>
  </si>
  <si>
    <t>205 Bakers Ridge Road</t>
  </si>
  <si>
    <t>FTX1444AJ1K</t>
  </si>
  <si>
    <t>255 Scott Ave</t>
  </si>
  <si>
    <t>FTX1444A01H</t>
  </si>
  <si>
    <t xml:space="preserve">131 Baker`s Ridge Road </t>
  </si>
  <si>
    <t>FTX1444AHK8</t>
  </si>
  <si>
    <t xml:space="preserve">109 Wilson Avenue </t>
  </si>
  <si>
    <t>FTX1443A29M</t>
  </si>
  <si>
    <t xml:space="preserve">500 East Parkway Drive </t>
  </si>
  <si>
    <t>FTX1443A2A2</t>
  </si>
  <si>
    <t xml:space="preserve">670 River Road </t>
  </si>
  <si>
    <t>FTX1443AKAH</t>
  </si>
  <si>
    <t xml:space="preserve">991 Price Street </t>
  </si>
  <si>
    <t>FTX1444AHKP</t>
  </si>
  <si>
    <t xml:space="preserve">360 Baldwin Street </t>
  </si>
  <si>
    <t>FTX1436A1QS</t>
  </si>
  <si>
    <t>190 Hartfield Road</t>
  </si>
  <si>
    <t>FTX1444AH9K</t>
  </si>
  <si>
    <t>4120 Fairmont Road</t>
  </si>
  <si>
    <t>FTX1439AK05</t>
  </si>
  <si>
    <t>Rt. 1 Box 97-1-A James Monroe Drive</t>
  </si>
  <si>
    <t>1(304) 753-5182</t>
  </si>
  <si>
    <t>FTX1439AH0S</t>
  </si>
  <si>
    <t>Mt. View Drive P.O. Box 620</t>
  </si>
  <si>
    <t>1 (304) 772-4903</t>
  </si>
  <si>
    <t>FTX1439AH13</t>
  </si>
  <si>
    <t>1 (304) 753-4328</t>
  </si>
  <si>
    <t>FTX1438A2D1</t>
  </si>
  <si>
    <t>36 College Drive</t>
  </si>
  <si>
    <t>1 (304) 753-4322</t>
  </si>
  <si>
    <t>Bobbie Tuggle</t>
  </si>
  <si>
    <t>1 (304) 772-3094</t>
  </si>
  <si>
    <t>FTX1439AH09</t>
  </si>
  <si>
    <t>INTERSECTION OF RT705/MILEGROUND</t>
  </si>
  <si>
    <t>FTX1438A2DR</t>
  </si>
  <si>
    <t>149 Concord Avenue</t>
  </si>
  <si>
    <t>1 (304) 258-2871</t>
  </si>
  <si>
    <t>FTX1438A2CZ</t>
  </si>
  <si>
    <t>10500 Martinsburg Road</t>
  </si>
  <si>
    <t>1 (304) 304-2606</t>
  </si>
  <si>
    <t>FTX1439AH10</t>
  </si>
  <si>
    <t>575 Warm Springs Way</t>
  </si>
  <si>
    <t>1 (304) 258-0031</t>
  </si>
  <si>
    <t>FTX1439AH18</t>
  </si>
  <si>
    <t>271 Warm Springs Way</t>
  </si>
  <si>
    <t>1 (304) 258-1500</t>
  </si>
  <si>
    <t>FTX1438A2D4</t>
  </si>
  <si>
    <t>10 Myers Road</t>
  </si>
  <si>
    <t>1 (304) 258-2024</t>
  </si>
  <si>
    <t>FTX1438A2CV</t>
  </si>
  <si>
    <t>Box 230</t>
  </si>
  <si>
    <t>Anawalt</t>
  </si>
  <si>
    <t>1 (304) 383-4849</t>
  </si>
  <si>
    <t>FTX1439AH1A</t>
  </si>
  <si>
    <t>Route 7 Drawer 70</t>
  </si>
  <si>
    <t>Big Sandy</t>
  </si>
  <si>
    <t>1 (304) 656-7665</t>
  </si>
  <si>
    <t>FTX1438A2D3</t>
  </si>
  <si>
    <t>Box 308 Route #52</t>
  </si>
  <si>
    <t>Kimball</t>
  </si>
  <si>
    <t>1 (304) 585-7570</t>
  </si>
  <si>
    <t>FTX1439AH1J</t>
  </si>
  <si>
    <t>Drawer V</t>
  </si>
  <si>
    <t>1 (304) 436-3488</t>
  </si>
  <si>
    <t>FTX1439AH17</t>
  </si>
  <si>
    <t>960 Mount View Road</t>
  </si>
  <si>
    <t>1 (304) 436-2939</t>
  </si>
  <si>
    <t>FTX1438A2BX</t>
  </si>
  <si>
    <t>1235 Stewart Street</t>
  </si>
  <si>
    <t>1 (304) 436-4645</t>
  </si>
  <si>
    <t>FTX1438A2C2</t>
  </si>
  <si>
    <t>PO BOX 40</t>
  </si>
  <si>
    <t>FTX1439AH0P</t>
  </si>
  <si>
    <t>512 MOUNTAINEER HIGHWAY</t>
  </si>
  <si>
    <t>FTX1438A2D8</t>
  </si>
  <si>
    <t>304-742-5416</t>
  </si>
  <si>
    <t>FTX1437A1NB</t>
  </si>
  <si>
    <t xml:space="preserve">1 Valley Ave. </t>
  </si>
  <si>
    <t>FTX1444A008</t>
  </si>
  <si>
    <t xml:space="preserve">30 Grizzly Rd </t>
  </si>
  <si>
    <t>FTX1444A01J</t>
  </si>
  <si>
    <t>822 Northside Drive</t>
  </si>
  <si>
    <t>FTX1444AJ1A</t>
  </si>
  <si>
    <t>6101 Webster Road</t>
  </si>
  <si>
    <t>FTX1443AK9W</t>
  </si>
  <si>
    <t>1025 Main Street, Mull Center</t>
  </si>
  <si>
    <t>1 (304) 238-1030</t>
  </si>
  <si>
    <t>FTX1444A005</t>
  </si>
  <si>
    <t>208 University Dr</t>
  </si>
  <si>
    <t>West Liberty</t>
  </si>
  <si>
    <t>FTX1444AJ15</t>
  </si>
  <si>
    <t>Po Box 186 Price S Way</t>
  </si>
  <si>
    <t>Circleville</t>
  </si>
  <si>
    <t>1 (304) 567-3193</t>
  </si>
  <si>
    <t>FTX1438A2DY</t>
  </si>
  <si>
    <t>PENDING GIT REVIEW FOR BUILD; 5/1/12: PER GIT, JIMMY WILL BE SENDING A LETTER TO K12; FTR WILL NOT BE BUILDING TO THIS CAI; ROUTER ONLY</t>
  </si>
  <si>
    <t>Route 28-33, PO Box 101</t>
  </si>
  <si>
    <t>Riverton</t>
  </si>
  <si>
    <t>1 (304) 567-2101</t>
  </si>
  <si>
    <t>Michael Judy</t>
  </si>
  <si>
    <t>FTX1436A1YC</t>
  </si>
  <si>
    <t xml:space="preserve">1002 Second Street </t>
  </si>
  <si>
    <t>St Marys</t>
  </si>
  <si>
    <t>FTX1444A00R</t>
  </si>
  <si>
    <t>PO Box 175</t>
  </si>
  <si>
    <t>Slatyfork</t>
  </si>
  <si>
    <t>FTX1439A18D</t>
  </si>
  <si>
    <t>ROUTE 3, BOX 330</t>
  </si>
  <si>
    <t>304-789-2411</t>
  </si>
  <si>
    <t>LORI CAGE</t>
  </si>
  <si>
    <t>FTX1441A0NC</t>
  </si>
  <si>
    <t>304-951-7858</t>
  </si>
  <si>
    <t>FTX1442A1ZF</t>
  </si>
  <si>
    <t xml:space="preserve">3280 Winfield Road </t>
  </si>
  <si>
    <t>FTX1443AKA3</t>
  </si>
  <si>
    <t xml:space="preserve">3350 Teays Valley Road </t>
  </si>
  <si>
    <t>FTX1444A00F</t>
  </si>
  <si>
    <t xml:space="preserve">Rt. 1, Box 5b </t>
  </si>
  <si>
    <t>FTX1436A1SD</t>
  </si>
  <si>
    <t xml:space="preserve">3022 Winfield Road </t>
  </si>
  <si>
    <t>FTX1444AJ0T</t>
  </si>
  <si>
    <t xml:space="preserve">518 Midland Trail </t>
  </si>
  <si>
    <t>FTX1443A294</t>
  </si>
  <si>
    <t xml:space="preserve">3317 Buffalo Road </t>
  </si>
  <si>
    <t>FTX1443AK5R</t>
  </si>
  <si>
    <t>RT 62 MAIN STREET</t>
  </si>
  <si>
    <t>FTX1442A1J7</t>
  </si>
  <si>
    <t>8838 McCLAIN PIKE</t>
  </si>
  <si>
    <t>Red House</t>
  </si>
  <si>
    <t>FTX1442A1YY</t>
  </si>
  <si>
    <t>1401 Hospital Drive, Suite 101 &amp; 301</t>
  </si>
  <si>
    <t>FTX1441AHYA</t>
  </si>
  <si>
    <t>179 Station Place Way</t>
  </si>
  <si>
    <t>FTX1441AHYG</t>
  </si>
  <si>
    <t>390 Stanaford Road</t>
  </si>
  <si>
    <t>1 (304) 256-4615</t>
  </si>
  <si>
    <t>FTX1438A2CT</t>
  </si>
  <si>
    <t>399 Gray Flats Road</t>
  </si>
  <si>
    <t>1 (304) 256-4575</t>
  </si>
  <si>
    <t>FTX1439AH1C</t>
  </si>
  <si>
    <t>401 Gray Flats Road</t>
  </si>
  <si>
    <t>1 (304) 256-4616</t>
  </si>
  <si>
    <t>FTX1439AH15</t>
  </si>
  <si>
    <t>210 Bradley School Road</t>
  </si>
  <si>
    <t>Mt Hope</t>
  </si>
  <si>
    <t>1 (304) 256-4605</t>
  </si>
  <si>
    <t>FTX1439AH0H</t>
  </si>
  <si>
    <t>P.O. Box 127</t>
  </si>
  <si>
    <t>Clear Creek</t>
  </si>
  <si>
    <t>1 (304) 854-1000</t>
  </si>
  <si>
    <t>FTX1438A2CJ</t>
  </si>
  <si>
    <t>Po Box 1240</t>
  </si>
  <si>
    <t>Coal City</t>
  </si>
  <si>
    <t>1 (304) 683-5001</t>
  </si>
  <si>
    <t>FTX1438A2DH</t>
  </si>
  <si>
    <t>Po Box 727 Rt 16</t>
  </si>
  <si>
    <t>Crab Orchard</t>
  </si>
  <si>
    <t>1 (304) 256-4577</t>
  </si>
  <si>
    <t>FTX1439AH16</t>
  </si>
  <si>
    <t>4575 Robert C Byrd Dr</t>
  </si>
  <si>
    <t>1 (304) 256-4574</t>
  </si>
  <si>
    <t>FTX1439AH0Q</t>
  </si>
  <si>
    <t>205 Crescent Road</t>
  </si>
  <si>
    <t>1 (304) 256-4576</t>
  </si>
  <si>
    <t>FTX1439AH0A</t>
  </si>
  <si>
    <t>Box 689 4-H Lake Road</t>
  </si>
  <si>
    <t>Daniels</t>
  </si>
  <si>
    <t>1 (304) 256-4622</t>
  </si>
  <si>
    <t>FTX1438A2DZ</t>
  </si>
  <si>
    <t>Po Box 10</t>
  </si>
  <si>
    <t>Fairdale</t>
  </si>
  <si>
    <t>1 (304) 934-7217</t>
  </si>
  <si>
    <t>FTX1439AH0G</t>
  </si>
  <si>
    <t>Po Box 350</t>
  </si>
  <si>
    <t>Ghent</t>
  </si>
  <si>
    <t>1 (304) 787-3631</t>
  </si>
  <si>
    <t>FTX1438A2D0</t>
  </si>
  <si>
    <t>Po Box 7</t>
  </si>
  <si>
    <t>Macarthur</t>
  </si>
  <si>
    <t>1 (304) 256-4579</t>
  </si>
  <si>
    <t>FTX1438A2D6</t>
  </si>
  <si>
    <t>Po Box 1595</t>
  </si>
  <si>
    <t>1 (304) 683-3228</t>
  </si>
  <si>
    <t>FTX1439AH06</t>
  </si>
  <si>
    <t>Po Box 1171</t>
  </si>
  <si>
    <t>1 (304) 683-4542</t>
  </si>
  <si>
    <t>FTX1438A2BE</t>
  </si>
  <si>
    <t>Box 727</t>
  </si>
  <si>
    <t>Lester</t>
  </si>
  <si>
    <t>1 (304) 934-5885</t>
  </si>
  <si>
    <t>FTX1439AH2S</t>
  </si>
  <si>
    <t>Po Box 265</t>
  </si>
  <si>
    <t>Glen Daniel</t>
  </si>
  <si>
    <t>1 (304) 934-5306</t>
  </si>
  <si>
    <t>FTX1439AH1E</t>
  </si>
  <si>
    <t>Box 174</t>
  </si>
  <si>
    <t>Mabscott</t>
  </si>
  <si>
    <t>1 (304) 256-4595</t>
  </si>
  <si>
    <t>FTX1439AH1B</t>
  </si>
  <si>
    <t>8801 Coal River Road</t>
  </si>
  <si>
    <t>1 (304) 854-1951</t>
  </si>
  <si>
    <t>FTX1438A2C3</t>
  </si>
  <si>
    <t>1001 Maxwell Hill Road</t>
  </si>
  <si>
    <t>1 (304) 256-4599</t>
  </si>
  <si>
    <t>FTX1439AH02</t>
  </si>
  <si>
    <t>212 Park Avenue</t>
  </si>
  <si>
    <t>1 (304) 256-4586</t>
  </si>
  <si>
    <t>FTX1438A2CQ</t>
  </si>
  <si>
    <t>Po Box 2009</t>
  </si>
  <si>
    <t>1 (304) 256-4633</t>
  </si>
  <si>
    <t>FTX1438A2C4</t>
  </si>
  <si>
    <t>Po Box 2001</t>
  </si>
  <si>
    <t>1 (304) 256-4647</t>
  </si>
  <si>
    <t>FTX1438A2D2</t>
  </si>
  <si>
    <t>500 Flat Top Road</t>
  </si>
  <si>
    <t>1 (304) 256-4570</t>
  </si>
  <si>
    <t>FTX1439AH04</t>
  </si>
  <si>
    <t>Po Box 487</t>
  </si>
  <si>
    <t>1 (304) 683-4541</t>
  </si>
  <si>
    <t>FTX1438A2DS</t>
  </si>
  <si>
    <t>950 Stanaford Road</t>
  </si>
  <si>
    <t>1 (304) 256-4626</t>
  </si>
  <si>
    <t>FTX1438A2CH</t>
  </si>
  <si>
    <t>1129 South Fayette Street</t>
  </si>
  <si>
    <t>1 (304) 256-4604</t>
  </si>
  <si>
    <t>FTX1438A2C1</t>
  </si>
  <si>
    <t>665 Coal River Road</t>
  </si>
  <si>
    <t>1 (304) 934-5392</t>
  </si>
  <si>
    <t>FTX1438A2DU</t>
  </si>
  <si>
    <t>400 Stanaford Road</t>
  </si>
  <si>
    <t>1 (304) 256-4646</t>
  </si>
  <si>
    <t>FTX1438A2DQ</t>
  </si>
  <si>
    <t>105 Pinecrest Drive</t>
  </si>
  <si>
    <t>1 (304) 256-6700</t>
  </si>
  <si>
    <t>Jeff Sturgill</t>
  </si>
  <si>
    <t>304-256-6700</t>
  </si>
  <si>
    <t>FTX1439A26Z</t>
  </si>
  <si>
    <t>2/1/12: PER LANCE HOST, LOCATION ALREADY HAS FIBER. CAI WILL RECEIVE ROUTER ONLY.</t>
  </si>
  <si>
    <t>105 S EISENHOWER DRIVE</t>
  </si>
  <si>
    <t>BECKLEY</t>
  </si>
  <si>
    <t>304-256-6600</t>
  </si>
  <si>
    <t>TIM SUMMERS</t>
  </si>
  <si>
    <t>FTX1436A1S7</t>
  </si>
  <si>
    <t>167 Dye Drive</t>
  </si>
  <si>
    <t>FTX1441A0NB</t>
  </si>
  <si>
    <t>P.O. Box 307, 527 Odd Road</t>
  </si>
  <si>
    <t>FTX1444AJ0Y</t>
  </si>
  <si>
    <t>P.O. Box 209</t>
  </si>
  <si>
    <t>Beverly</t>
  </si>
  <si>
    <t>1 (304) 636-9162</t>
  </si>
  <si>
    <t>FTX1442AKE7</t>
  </si>
  <si>
    <t>100 Kennedy Drive</t>
  </si>
  <si>
    <t>1 (304) 636-9170</t>
  </si>
  <si>
    <t>FTX1442AKEY</t>
  </si>
  <si>
    <t>308 Robert E. Lee Avenue</t>
  </si>
  <si>
    <t>1 (304) 636-9176</t>
  </si>
  <si>
    <t>FTX1442AKEB</t>
  </si>
  <si>
    <t>P.O. Box 278</t>
  </si>
  <si>
    <t>1 (304) 335-4975</t>
  </si>
  <si>
    <t>FTX1442A2CF</t>
  </si>
  <si>
    <t>P.O. Box 158</t>
  </si>
  <si>
    <t>Dailey</t>
  </si>
  <si>
    <t>1 (304) 338-4903</t>
  </si>
  <si>
    <t>FTX1443AK4L</t>
  </si>
  <si>
    <t>101 Scott Ford Road</t>
  </si>
  <si>
    <t>1 (304) 636-9181</t>
  </si>
  <si>
    <t>FTX1442AKEZ</t>
  </si>
  <si>
    <t>150 Kennedy Drive</t>
  </si>
  <si>
    <t>1 (304) 636-9186</t>
  </si>
  <si>
    <t>FTX1443AK55</t>
  </si>
  <si>
    <t>Route 2, Box 320</t>
  </si>
  <si>
    <t>1 (304) 636-9188</t>
  </si>
  <si>
    <t>FTX1442A2D9</t>
  </si>
  <si>
    <t>200 Kennedy Drive</t>
  </si>
  <si>
    <t>1 (304) 636-9195</t>
  </si>
  <si>
    <t>FTX1442AKEV</t>
  </si>
  <si>
    <t>40 11th Street</t>
  </si>
  <si>
    <t>FTX1442A1HP</t>
  </si>
  <si>
    <t>111 Nathan Street</t>
  </si>
  <si>
    <t>1 (304) 636-9183</t>
  </si>
  <si>
    <t>FTX1442A2EC</t>
  </si>
  <si>
    <t>Rt.1 Box 290</t>
  </si>
  <si>
    <t>1 (304) 335-4575</t>
  </si>
  <si>
    <t>FTX1442AKEJ</t>
  </si>
  <si>
    <t>Reed Street &amp; Gorman Avenue</t>
  </si>
  <si>
    <t>1 (304) 636-3300</t>
  </si>
  <si>
    <t>Steve Corell</t>
  </si>
  <si>
    <t>FTX1443A28J</t>
  </si>
  <si>
    <t>130 N. Court St.</t>
  </si>
  <si>
    <t>1 (304) 643-2717</t>
  </si>
  <si>
    <t>FTX1439AJY6</t>
  </si>
  <si>
    <t>121 Park Avenue</t>
  </si>
  <si>
    <t>1 (304) 466-6024</t>
  </si>
  <si>
    <t>David Quisenberry</t>
  </si>
  <si>
    <t>FTX1439AH1F</t>
  </si>
  <si>
    <t>P O  Box 9</t>
  </si>
  <si>
    <t>Jumping Branch</t>
  </si>
  <si>
    <t>1 (304) 466-6025</t>
  </si>
  <si>
    <t>FTX1438A2C7</t>
  </si>
  <si>
    <t>One Bobcat Drive</t>
  </si>
  <si>
    <t>1 (304) 466-6040</t>
  </si>
  <si>
    <t>FTX1439AH0T</t>
  </si>
  <si>
    <t>400 Temple St</t>
  </si>
  <si>
    <t>1 (304) 466-6030</t>
  </si>
  <si>
    <t>FTX1438A2CP</t>
  </si>
  <si>
    <t>P O  Box 140</t>
  </si>
  <si>
    <t>Talcott</t>
  </si>
  <si>
    <t>1 (304) 466-6029</t>
  </si>
  <si>
    <t>FTX1439AH0X</t>
  </si>
  <si>
    <t>400 Riverside Drive</t>
  </si>
  <si>
    <t>1 (304) 265-3046</t>
  </si>
  <si>
    <t>FTX1442AKF1</t>
  </si>
  <si>
    <t>650 N. Pike Street</t>
  </si>
  <si>
    <t>1 (304) 304-4090</t>
  </si>
  <si>
    <t>Rt. 2, Box 148a</t>
  </si>
  <si>
    <t>1 (304) 265-0722</t>
  </si>
  <si>
    <t>FTX1442A2D4</t>
  </si>
  <si>
    <t>Rr 1 Box 186b-1</t>
  </si>
  <si>
    <t>1 (304) 842-0490</t>
  </si>
  <si>
    <t>FTX1442A2CH</t>
  </si>
  <si>
    <t>116 Mountain Lion Way</t>
  </si>
  <si>
    <t>FTX1444A00P</t>
  </si>
  <si>
    <t>121 Court Street</t>
  </si>
  <si>
    <t>1 (304) 758-5155</t>
  </si>
  <si>
    <t>Bob Kendle</t>
  </si>
  <si>
    <t>304-758-4275</t>
  </si>
  <si>
    <t>FTX1436AJUE</t>
  </si>
  <si>
    <t>331 Buffalo Creek Road</t>
  </si>
  <si>
    <t>1 (304) 429-2911</t>
  </si>
  <si>
    <t>FTX1443A23H</t>
  </si>
  <si>
    <t>298 Buffalo Creek Road</t>
  </si>
  <si>
    <t>1 (304) 429-6062</t>
  </si>
  <si>
    <t>FTX1437AJHN</t>
  </si>
  <si>
    <t>Po Box 635</t>
  </si>
  <si>
    <t>Ceredo</t>
  </si>
  <si>
    <t>1 (304) 453-1511</t>
  </si>
  <si>
    <t>FTX1437AJHY</t>
  </si>
  <si>
    <t>P.O. Box 705</t>
  </si>
  <si>
    <t>1 (304) 453-3588</t>
  </si>
  <si>
    <t>FTX1437A1PK</t>
  </si>
  <si>
    <t>P.O. Box 69</t>
  </si>
  <si>
    <t>Crum</t>
  </si>
  <si>
    <t>1 (304) 393-3447</t>
  </si>
  <si>
    <t>FTX1437A1NX</t>
  </si>
  <si>
    <t>P.O. Box 9, 150 School Street</t>
  </si>
  <si>
    <t>1 (304) 393-3200</t>
  </si>
  <si>
    <t>FTX1437A1R1</t>
  </si>
  <si>
    <t>Hcr 85, Box 3</t>
  </si>
  <si>
    <t>East Lynn</t>
  </si>
  <si>
    <t>1 (304) 849-3171</t>
  </si>
  <si>
    <t>FTX1443AK5M</t>
  </si>
  <si>
    <t>8600 Orchard Street</t>
  </si>
  <si>
    <t>1 (304) 648-5488</t>
  </si>
  <si>
    <t>FTX1437A1Q4</t>
  </si>
  <si>
    <t>P.O. Box 460</t>
  </si>
  <si>
    <t>1 (304) 648-5404</t>
  </si>
  <si>
    <t>FTX1437A1Q5</t>
  </si>
  <si>
    <t>Rt 1 Box 10</t>
  </si>
  <si>
    <t>Genoa</t>
  </si>
  <si>
    <t>1 (304) 385-4421</t>
  </si>
  <si>
    <t>FTX1437AJJE</t>
  </si>
  <si>
    <t>P.O. Box 380</t>
  </si>
  <si>
    <t>Lavalette</t>
  </si>
  <si>
    <t>1 (304) 525-3221</t>
  </si>
  <si>
    <t>FTX1437A1P2</t>
  </si>
  <si>
    <t>P.O. Box 89</t>
  </si>
  <si>
    <t>Prichard</t>
  </si>
  <si>
    <t>1 (304) 486-5096</t>
  </si>
  <si>
    <t>FTX1443AK51</t>
  </si>
  <si>
    <t>#1 Timberwolf Drive</t>
  </si>
  <si>
    <t>FTX1443AK5B</t>
  </si>
  <si>
    <t>#1 Rebel Drive</t>
  </si>
  <si>
    <t>1 (304) 648-5566</t>
  </si>
  <si>
    <t>FTX1443A23P</t>
  </si>
  <si>
    <t>3851 Piedmont Road</t>
  </si>
  <si>
    <t>1 (304) 429-1641</t>
  </si>
  <si>
    <t>FTX1443AK43</t>
  </si>
  <si>
    <t>Rt 3 Box 3030 P.O. Box 308</t>
  </si>
  <si>
    <t>FTX1443AK3S</t>
  </si>
  <si>
    <t>100 Pioneer Road</t>
  </si>
  <si>
    <t>1 (304) 272-5639</t>
  </si>
  <si>
    <t>FTX1443A23V</t>
  </si>
  <si>
    <t>200 Pioneer Road</t>
  </si>
  <si>
    <t>1 (304) 272-3227</t>
  </si>
  <si>
    <t>FTX1443AK5K</t>
  </si>
  <si>
    <t>1 Rebel Drive</t>
  </si>
  <si>
    <t>FTX1443A290</t>
  </si>
  <si>
    <t>200 Pioneer Road, Room 601</t>
  </si>
  <si>
    <t>1 (304) 272-3783</t>
  </si>
  <si>
    <t>FTX1436AKRJ</t>
  </si>
  <si>
    <t>4600 Route 152</t>
  </si>
  <si>
    <t>FTX1444AHJU</t>
  </si>
  <si>
    <t>25 Mill St.</t>
  </si>
  <si>
    <t>1 (304) 226-5353</t>
  </si>
  <si>
    <t>Mike Schartiger</t>
  </si>
  <si>
    <t>1 (304) 847-5638</t>
  </si>
  <si>
    <t>FTX1438A2CE</t>
  </si>
  <si>
    <t>Po Box 90</t>
  </si>
  <si>
    <t>Diana</t>
  </si>
  <si>
    <t>1 (304) 847-2112</t>
  </si>
  <si>
    <t>FTX1442A2BZ</t>
  </si>
  <si>
    <t>Po Box 69</t>
  </si>
  <si>
    <t>Hacker Valley</t>
  </si>
  <si>
    <t>1 (304) 493-6488</t>
  </si>
  <si>
    <t>FTX1442A1HJ</t>
  </si>
  <si>
    <t>One Highlander Drive</t>
  </si>
  <si>
    <t>Upperglade</t>
  </si>
  <si>
    <t>1 (304) 226-5772</t>
  </si>
  <si>
    <t>FTX1442A1ZH</t>
  </si>
  <si>
    <t>318 River Drive</t>
  </si>
  <si>
    <t>1 (304) 847-5321</t>
  </si>
  <si>
    <t>FTX1442A1TL</t>
  </si>
  <si>
    <t xml:space="preserve">P O Box 219 </t>
  </si>
  <si>
    <t>FTX1443AK9C</t>
  </si>
  <si>
    <t>Per K12 - Location has Fiber - Router Only</t>
  </si>
  <si>
    <t>1515 BLIZZARD DR</t>
  </si>
  <si>
    <t>1 (304) 420-9501</t>
  </si>
  <si>
    <t>FTX1442A1ZC</t>
  </si>
  <si>
    <t xml:space="preserve">444 Jewel Rd </t>
  </si>
  <si>
    <t>FTX1444AHKL</t>
  </si>
  <si>
    <t xml:space="preserve">2101 Dudley Ave </t>
  </si>
  <si>
    <t>FTX1444AHKF</t>
  </si>
  <si>
    <t xml:space="preserve">918 31st St </t>
  </si>
  <si>
    <t>FTX1444AHJG</t>
  </si>
  <si>
    <t xml:space="preserve">219 W 5th St </t>
  </si>
  <si>
    <t>FTX1443AKAF</t>
  </si>
  <si>
    <t xml:space="preserve">1601 34th St </t>
  </si>
  <si>
    <t>FTX1443A28M</t>
  </si>
  <si>
    <t xml:space="preserve">1201 Hillcrest St </t>
  </si>
  <si>
    <t>FTX1444A00Q</t>
  </si>
  <si>
    <t>300 Campus Drive</t>
  </si>
  <si>
    <t>FTX1436A1T8</t>
  </si>
  <si>
    <t xml:space="preserve">3501 Cadillac Dr </t>
  </si>
  <si>
    <t>FTX1444AHHS</t>
  </si>
  <si>
    <t>110 PARK CENTER DRIVE</t>
  </si>
  <si>
    <t>FTX1436A1TJ</t>
  </si>
  <si>
    <t>Drawer 409 11618 R.D. Bailey Highway</t>
  </si>
  <si>
    <t>Brenton</t>
  </si>
  <si>
    <t>1 (304) 732-6399</t>
  </si>
  <si>
    <t>Judy Bledsoe</t>
  </si>
  <si>
    <t>1 (304) 732-6262</t>
  </si>
  <si>
    <t>FTX1438A2DV</t>
  </si>
  <si>
    <t>Hc 65  Box 402 405 Cook Parkway</t>
  </si>
  <si>
    <t>1 (304) 682-6481</t>
  </si>
  <si>
    <t>FTX1439AH07</t>
  </si>
  <si>
    <t>Po Box 50 111 Glen Fork Hollow Road</t>
  </si>
  <si>
    <t>Glen Fork</t>
  </si>
  <si>
    <t>1 (304) 682-6423</t>
  </si>
  <si>
    <t>FTX1439AH1D</t>
  </si>
  <si>
    <t>Po Box 309 4456 Herndon Road</t>
  </si>
  <si>
    <t>Bud</t>
  </si>
  <si>
    <t>1 (304) 294-7668</t>
  </si>
  <si>
    <t>FTX1439AH1H</t>
  </si>
  <si>
    <t>Drawer E 5638 Interstate Hwy</t>
  </si>
  <si>
    <t>1 (304) 938-3672</t>
  </si>
  <si>
    <t>FTX1439AH05</t>
  </si>
  <si>
    <t>2107 Caloric Road</t>
  </si>
  <si>
    <t>1 (304) 294-5252</t>
  </si>
  <si>
    <t>FTX1439AH1K</t>
  </si>
  <si>
    <t>801 Moran Avenue</t>
  </si>
  <si>
    <t>1 (304) 294-5757</t>
  </si>
  <si>
    <t>FTX1438A2CR</t>
  </si>
  <si>
    <t>Hc 65  Box 403 309 Cook Parkway</t>
  </si>
  <si>
    <t>1 (304) 682-6296</t>
  </si>
  <si>
    <t>FTX1438A2CU</t>
  </si>
  <si>
    <t>Po Box 700 155 Park Street</t>
  </si>
  <si>
    <t>1 (304) 732-7966</t>
  </si>
  <si>
    <t>FTX1439AH0M</t>
  </si>
  <si>
    <t>Po Box 470 607 River Road</t>
  </si>
  <si>
    <t>1 (304) 732-6442</t>
  </si>
  <si>
    <t>FTX1439AH01</t>
  </si>
  <si>
    <t>1165 Huff Creek Road</t>
  </si>
  <si>
    <t>Cyclone</t>
  </si>
  <si>
    <t>1 (304) 682-5916</t>
  </si>
  <si>
    <t>FTX1438A2DT</t>
  </si>
  <si>
    <t>Hc 65  Box 275 122 Renegade Road</t>
  </si>
  <si>
    <t>Clear Fork</t>
  </si>
  <si>
    <t>1 (304) 682-8965</t>
  </si>
  <si>
    <t>FTX1438A2BY</t>
  </si>
  <si>
    <t>Po Box 200 260 Warrior Way</t>
  </si>
  <si>
    <t>New Richmond</t>
  </si>
  <si>
    <t>1 (304) 294-5200</t>
  </si>
  <si>
    <t>FTX1439AH1G</t>
  </si>
  <si>
    <t>Hcr 72  Box 200 1207 Bear Hole Road</t>
  </si>
  <si>
    <t>1 (304) 732-8050</t>
  </si>
  <si>
    <t>FTX1439AH0L</t>
  </si>
  <si>
    <t>128 COLLEGE DRIVE</t>
  </si>
  <si>
    <t>Saulsville</t>
  </si>
  <si>
    <t>FTX1443A29F</t>
  </si>
  <si>
    <t>000ft</t>
  </si>
  <si>
    <t>*Location Completed per Gudenkauf - Trip Charge will be generated - 2/19/13*</t>
  </si>
  <si>
    <t>*CONTRACTOR UPDATE - Contractor Counties were reassociated to new contractors.  This county is no longer a Nichols Construction assigned area. - Nick Patel - 2/8/13*</t>
  </si>
  <si>
    <t>OLD S/N: FTX1443AK5U</t>
  </si>
  <si>
    <t>see notes above (BB43A05)
*BTOP Router is shared with BB43A05)*</t>
  </si>
  <si>
    <t>Northern Regional Jail(BB25A20) and Norther Correctional Facility(BB25A02) Are the same site They are one Fiber Project</t>
  </si>
  <si>
    <t>* FBO Notified - Contractor notified WVOT and Frontier that FBO is required at this site.  Frontier confirmed the work is required and agreed to move forward with the FBO.  4/30/12*
* BTOP Completion Date Dependent Upon Power Company Transfers - 12/11/12 - Mark McKenzie*
*Power Company Issue Resolved - Per Mark McKenzie - 4/11/13*</t>
  </si>
  <si>
    <t>* FBO Notified - Contractor notified WVOT and Frontier that FBO is required at this site.  Frontier confirmed the work is required and agreed to move forward with the FBO.  4/30/12*
*Power Company Issue Resolved - Per Mark McKenzie - 4/11/13*</t>
  </si>
  <si>
    <t>*Power Company Issue Resolved - Per Mark McKenzie - 4/11/13*</t>
  </si>
  <si>
    <t>* BTOP Completion Date Dependent Upon Power Company Transfers - 12/11/12 - Mark McKenzie*
*Power Company Issue Resolved - Per Mark McKenzie - 4/11/13*</t>
  </si>
  <si>
    <t>8 Lee Street, 2nd Floor</t>
  </si>
  <si>
    <t>511 Morris Street</t>
  </si>
  <si>
    <t>**LCR WAS LISTED ON MIKE TORDORVICH'S MEMO TO APPROVE 26 LCRs ON 4/15/2011**
'Router Recipient Requesting Router Pickup</t>
  </si>
  <si>
    <t>'Router Recipient Requesting Router Pickup</t>
  </si>
  <si>
    <t>*FBO Hold - WVIEP Schools Demarc Extensions Pending approval by the GIT*</t>
  </si>
  <si>
    <t>*Janice Morgan - WVOT  Calvin Woolwine can probably help you find the gas lines.  He works for DHHR but knows that facility well and can get you in touch with folks that could help.  He is in our address book and his number is 304-256-6600.*</t>
  </si>
  <si>
    <t>FTX1444A026</t>
  </si>
  <si>
    <t>FTX1441A0SF</t>
  </si>
  <si>
    <t>FTX1441AHY2</t>
  </si>
  <si>
    <t>FTX1441A0N1</t>
  </si>
  <si>
    <t>FTX1441A0NG</t>
  </si>
  <si>
    <t>FTX1441A0N0</t>
  </si>
  <si>
    <t>Chris Schafer
chris.schafer@chnwv.org</t>
  </si>
  <si>
    <t>304-204-1628</t>
  </si>
  <si>
    <t>WVIEP- PRESSLEY RIDGE GRANT GARDENS</t>
  </si>
  <si>
    <t>FTX1436A1R5</t>
  </si>
  <si>
    <t>Academy  Kanawha - Troop 0 State Police</t>
  </si>
  <si>
    <t>FTX1439A24K</t>
  </si>
  <si>
    <t>FTX1443A28U</t>
  </si>
  <si>
    <t>FTX1443AK5U</t>
  </si>
  <si>
    <t>*Same location as BB36A08.*</t>
  </si>
  <si>
    <t>**LCR WAS LISTED ON MIKE TORDORVICH'S MEMO TO APPROVE 26 LCRs ON 4/15/2011**
*Same location as BB36A07*</t>
  </si>
  <si>
    <t>8 North Main Street</t>
  </si>
  <si>
    <t>*Router Retrieved - FTX1436A1SB - 890 -  5/28/13*</t>
  </si>
  <si>
    <t>Router Recipient Requesting Router Pickup
Asset Picked - Up - FTX1436A2B5 - 880 - 5/30/13*</t>
  </si>
  <si>
    <t>Rt. 1 Box 233a</t>
  </si>
  <si>
    <t>FTX1441A0N8</t>
  </si>
  <si>
    <t>DHSEM</t>
  </si>
  <si>
    <t>DHSEM Charleston</t>
  </si>
  <si>
    <t>Name changed due to request by Mike T.- Was previously Glen Jean Armory NG/State Side 6/25/2013</t>
  </si>
  <si>
    <t>Name changed due to request by Mike T.- Was previously WV National Guard Operations Center / State 6/25/2013</t>
  </si>
  <si>
    <t xml:space="preserve">DHSEM Glen Jean </t>
  </si>
  <si>
    <t>BB54A26</t>
  </si>
  <si>
    <t>WVU Parkersburg Main Campus</t>
  </si>
  <si>
    <t>Doug Anthony
doug.anthony@wvup.edu</t>
  </si>
  <si>
    <t>FTX1436A1R2</t>
  </si>
  <si>
    <t>Router Only</t>
  </si>
  <si>
    <t>BB54A27</t>
  </si>
  <si>
    <t>WVU Parkersburg Downtown Campus</t>
  </si>
  <si>
    <t>705 Market Street</t>
  </si>
  <si>
    <t>FTX1436A2B5</t>
  </si>
  <si>
    <t>BB18A12</t>
  </si>
  <si>
    <t>WVU Parkersburg JCC Campus</t>
  </si>
  <si>
    <t>107 Academy Drive</t>
  </si>
  <si>
    <t>FTX1436A1QY</t>
  </si>
  <si>
    <t>Scott Ferry/ Mark Felton</t>
  </si>
  <si>
    <t>Carol Jackson</t>
  </si>
  <si>
    <t>Shane Whitehair</t>
  </si>
  <si>
    <t>Melissa Earle</t>
  </si>
  <si>
    <t>Sherry Rowzee, Joe Tuttle</t>
  </si>
  <si>
    <t>BB54A28</t>
  </si>
  <si>
    <t>DJS Parkersburg</t>
  </si>
  <si>
    <t>FTX1444AHHQ</t>
  </si>
  <si>
    <t>FTX1436A1QN
FTX1436A1TC</t>
  </si>
  <si>
    <t>FTX1436A2BA</t>
  </si>
  <si>
    <t>Per WVOT Field Tech - Mary Burkey - Address is 601 Lubeck Avenue, Parkersburg, WV</t>
  </si>
  <si>
    <t>10/31//11</t>
  </si>
  <si>
    <t>*FBO Cancelled - Customer completed FBO on their own.  Gudenkauf will submit a final Invoice for their trip out to the location. - Nick Patel - 6/6/12*</t>
  </si>
  <si>
    <t>*CONTRACTOR UPDATE - Contractor Counties were reassociated to new contractors.  This county is no longer a Nichols Construction assigned area. - Nick Patel - 9/24/12*
*FBO Update - CTO Request - We give Nichols an opportunity to complete jobs at the locations in which they already submitted an estimate and FBR. - Nick Patel - 9/26/12*</t>
  </si>
  <si>
    <t>*FBO Not Required - Location completed work - 12/12/11*</t>
  </si>
  <si>
    <t>*FBO Update - Backboard is on hold until customer does asbestos test on walls. - Rick Singer - 4/25/12*
*Utilized existing conduit - conduit installed is too small.  Needs fiber to be pulled out to the Telco Room where the communications closet is.  There is enough fiber to get into this room.  Need FBO completed to finish this job.  Will have to re-Do FBO work for this site - Mark McKenzie -12/13/12*
*School needs to do the FBO since this site contains Asbestos.  This site has to be completed by K12 since the BTOP grant does not have any  Asbestos specialsts hired through the contractors.  This site is completed on the FBO side. - Tiger Team - 1/15/13*
*PER K12 - Location does not have asbestos.  Demarc is requested to go to the other end of the facility.  Pending GIT Approval*
*Per John Dunlap - Extension will not be completed - 4/2/13*
*Per Tiger Team - John Miller stated we should leave the Fiber at the pole and they will do the extension through the TCR Process and not through BTOP funding - 4/10/13*</t>
  </si>
  <si>
    <t>*FBO Update - The Demarc will only be able to go through the ceiling, but the other option will be through the wall and through the drop ceiling. It will shorten the span if they go to this demarc - reccommendenation is to move demarc.  Will discuss with John Miller and Frontier. - Rick Singer - 4/25/12*
*FBO Hold - Run fiber 1 more pole span farther and bury the fiber to get to the established Demarc.  This will require 1000' of Fiber and also a re-assasment of the Environmental Impact.  Gudenkauf will be going out on 5/1/12 to generate a map we can submit to the E.A Representative.   Will bring up the situation to the Tiger Team on 5/1/12 - Nick Patel - 4/26/12*
*FBO Update - EA Approved - 7/31/12 - Teresa Schuller - Pending John D. Approval*
*FBO Approved - John D. Approved - 8/6/12*</t>
  </si>
  <si>
    <t>FBO Hold - Pending Lance Approval*
*CONTRACTOR UPDATE - Contractor Counties were reassociated to new contractors.  This county is no longer a Nichols Construction assigned area. - Nick Patel - 9/24/12*</t>
  </si>
  <si>
    <t>*FBO Cancelled - Customer had existing conduit.  FBO no longer Required - Trip Charge will be generated - 6/22/12 - Tom Orr - Nichols Con. *</t>
  </si>
  <si>
    <t>*FBO Update - The IT Director of this site said he would care for the FBO Work - Tom Orr - 8/8/12*
*CONTRACTOR UPDATE - Contractor Counties were reassociated to new contractors.  This county is no longer a Nichols Construction assigned area. - Nick Patel - 9/24/12*
*FBO Cancelled - Work was completed when Team went on site. - Nick Patel - 10/19/12*</t>
  </si>
  <si>
    <t>*FBO Cancelled - Location was completed to the demarc on 9/10/12 by FTR*</t>
  </si>
  <si>
    <t>*FBO Update - 8/1/12 - Discussed issues and resolutions with Frontier and Contractors.  We developed a vague stick drawing (Given to John D.) on the situation.  Frontier provided me information on a Mon Power contact to begin a possible resolution on how we will be able to obtain access to the poles and be permitted to utilize them for Lashing to the Demarc.We also need to figuer out how the demarc extensions will be paid for.  If these locations have already been billed we need a secondary solution of payment. - Nick Patel*
*FBO Hold - WVIEP Schools Demarc Extensions Pending approval by the GIT*
*Contractor Update - This job was estimated origionally by understanding of all conduit being buried; however the contractors located existing conduit going form demarc to the new demarc.  This job will take less time and also cost much less. Rick Singer - Gudenkauf - 1/23/13*
*Additional $2,500 for installation of a fiber panel.- 4/2/13*
*Per Tiger Team - Deploy a router for the DJS/DOC Side of this facility since K12 will be moving out in December.- 6/4/13*</t>
  </si>
  <si>
    <t>*FBO Hold - Pending EA Review - 8/13/12*
*CONTRACTOR UPDATE - Contractor Counties were reassociated to new contractors.  This county is no longer a Nichols Construction assigned area. - Nick Patel - 2/8/13*
*FBO on Hold for EA - 4/11/12*
*K12 - John Miller - Confirms to move forward on Construction as long as conduit does not go across front of the building. - 5/17/2013.*</t>
  </si>
  <si>
    <t>* FBO Notified - Contractor notified WVOT and Frontier that FBO is required at this site.  Frontier confirmed the contractor has the network side of build.  9/26/12*</t>
  </si>
  <si>
    <t>*CONTRACTOR UPDATE - Contractor Counties were reassociated to new contractors.  This county is no longer a Nichols Construction assigned area. - Nick Patel - 2/8/13*
*FBO CANCELLED - Per FTR: Location is completed on  - Trip Charge Will be generated - 2/18/13*</t>
  </si>
  <si>
    <t>*FTR Notified Location - 12/14/12*</t>
  </si>
  <si>
    <t>* FBO Notified - Contractor notified WVOT and Frontier that FBO is required at this site.  Frontier confirmed the contractor has the network side of build.  - *9/24/12*</t>
  </si>
  <si>
    <t>*Router Shipped to 908 Scarbro Road, Scarbro, WV, 25917 for installation purposes*
*CONTRACTOR UPDATE - Contractor Counties were reassociated to new contractors.  This county is no longer a Nichols Construction assigned area. - Nick Patel - 2/8/13*</t>
  </si>
  <si>
    <t>*FBO Hold - Pending EA Information from Contractors - 9/4/12*
*EA Update - Maps received from contractors. - 10/1/12*
*Pending EA Assessment - 10/1/12*
*EA Approved - 10/22/12*
Per John Miller - Location will be sold or torn down.  Stop all construction 12/30/12*
*Location will not be completed to Demarc due to the Information Above.  Fiber will be left at stopping point based on where Frontier had completed construction. - 6/13/12*
*Per John D. - All Locations at the Frontier Completion point but not to the Demarc will be listed complete - 2/21/13*</t>
  </si>
  <si>
    <t>*FBO Hold - Pending EA Information from Contractors - 9/4/12*
*EA Update - Maps received from contractors. - 10/1/12*
*Pending EA Assessment - 10/1/12*
*EA Approved - 10/22/12*</t>
  </si>
  <si>
    <t>*FBO Not Required - Not sure who cared for the FBO work, but Frontier Construction was able to terminate this fiber to the DMARC.  If Nichols has not performed the work, then the customer may have, but I would stop any further action on this site. - Mark McKenzie - 3/14/12*
*Was removed due to contractor completing some form of work on site.  We had assumed this site to be completing their own FBO.  This was not the case.  This location will need to be reviewed and an estimated cost will need to be generated due to miscommunication. - Nick Patel - 1/10/2013*</t>
  </si>
  <si>
    <t>"*CONTRACTOR UPDATE - Contractor Counties were reassociated to new contractors.  This county is no longer a Nichols Construction assigned area. - Nick Patel - 2/8/13*
* additional cost due to Fiber Panel and splice completion($2,500)"
*Router Update - Router Installed - 7/13/12*</t>
  </si>
  <si>
    <t>*FBO Hold - WVIEP Schools Demarc Extensions Pending approval by the GIT*
*CONTRACTOR UPDATE - Contractor Counties were reassociated to new contractors.  This county is no longer a Nichols Construction assigned area. - Nick Patel - 2/8/13*
*GIT Decision - will need to be a fiber extension from the admin building to the school.  this move only requires about 100 feet of Fiber.*
*Per John Dunlap - Extension will not be completed.  FBO Cancelled. 4/2/13*
*Per John D. - Will complete to the Demarc - 4/9/13*
*PER Gudenkauf - This site is pending decision on Rock Clause.  there is a variable of an additional $24,000 maximum in costs for rock removal and conduit placement.  this will put this jo over $35,000.  Peinding GIT approval. 0 4/16/13*
*Job was completed based due to mis-communication.  The Rock adder was only for $8,000.00 additional dollars. - Gudenkauf - 4/24/13*</t>
  </si>
  <si>
    <t>*Frontier Notified Location - Nick Patel - 9/25/12*</t>
  </si>
  <si>
    <t>*1/9/2013 - Per Rick Singer - I talked with Carol McClung, librarian at Rupert Public Library, about the renovations at their new library location which is a 1949 building.She stated that are not ready for any cable to be installed at this location as it might be in the way of the construction.Also, she has no time line as to when they will be ready. By appearances they are several months away from being ready for the cable.*
"*Per LIB Commission - Location has construction going on.  We Will not know when it will be completed.*
 * This location will have fiber at the pole until GIT states otherwise.  This location will be on hold until further notice - Tiger Team -  1/15/2013*
*CONTRACTOR UPDATE - Contractor Counties were reassociated to new contractors.  This county is no longer a Nichols Construction assigned area. - Nick Patel - 2/8/13*
*Per John D. - All Locations at the Frontier Completion point but not to the Demarc will be listed complete - 2/21/13*"
*Location will not be completed to Demarc due to the Information Above.  Fiber will be left at stopping point based on where Frontier had completed construction. - 11/30/12*
*4/23/13 - FTR attempted to pull fiber into the facility.  Unsuccessful due to the building still not being completed enough to pull into. Mark McKenzie*</t>
  </si>
  <si>
    <t>* FBO Notified - Contractor notified WVOT and Frontier that FBO is required at this site.  Frontier confirmed the contractor has the network side of build.  9/27/12*</t>
  </si>
  <si>
    <t>SEE BB15A01
*FBO Update - Hancock County Courthouse(BB15A01) and Hancock County 911(BB15A16) are in the same location.  2 different server rooms, but for the location to get fiber it requires some on premise work. - 2/2/12*</t>
  </si>
  <si>
    <t>*FBO Update - Contractor stated "There was no access the day I was there but it appears the cable is already in the building, see pictures" - Tom Orr - Nichols Const. - 6/25/12*</t>
  </si>
  <si>
    <t>*FBO Notified - Frontier Notified Location - 8/17/12*
*CONTRACTOR UPDATE - Contractor Counties were reassociated to new contractors.  This county is no longer a Nichols Construction assigned area. - Nick Patel - 9/24/12*
*FBO Update - CTO Request - We give Nichols an opportunity to complete jobs at the locations in which they already submitted an estimate and FBR. - Nick Patel - 9/26/12*</t>
  </si>
  <si>
    <t>*CONTRACTOR UPDATE - Contractor Counties were reassociated to new contractors.  This county is no longer a Nichols Construction assigned area. - Nick Patel - 9/24/12*</t>
  </si>
  <si>
    <t>*FBO Update - Frontier says this location requires a backboard. - Nick Patel - 9/20/12*
*CONTRACTOR UPDATE - Contractor Counties were reassociated to new contractors.  This county is no longer a Nichols Construction assigned area. - Nick Patel - 9/24/12*</t>
  </si>
  <si>
    <t xml:space="preserve">11/20/12 - Mark McKenzie - not done placing and splicing - Manager of building - assumed they were going to use the existing copper conduit.  Aerial Route not yet available to go in. </t>
  </si>
  <si>
    <t>*FBO Issue - Issue to get into the building - Window - Conduit. 2 Ft of sand stone*
"*FBO Issue - Issue to get into the building - Window - Conduit. 2 Ft of sand stone*
*CONTRACTOR UPDATE - Contractor Counties were reassociated to new contractors.  This county is no longer a Nichols Construction assigned area. - Nick Patel - 9/24/12*"</t>
  </si>
  <si>
    <t>*CONTRACTOR UPDATE - Contractor Counties were reassociated to new contractors.  This county is no longer a Nichols Construction assigned area. - Nick Patel - 2/8/13*
*2 Invoices 1. $1500.00  2. $3100.00*</t>
  </si>
  <si>
    <t>*Tom Orr – Nichols construction – In spring 2012 this Location was identified to be on 2 different properties.  During the trenching the 2nd property owner (not the SP) stopped construction on his property.  The SP know about this issue and are not able to appease the 2nd property owner.  The 2nd property owner will not permit any construction further. The fiber will be at the pole until further direction. – 3/21/2013*
*First Job was for $2960.23 and job was not complete due to the information above.*
**CONTRACTOR UPDATE - Contractor Counties were reassociated to new contractors.  This county is no longer a Nichols Construction assigned area. - Nick Patel - 3/22/13**
*FBO on Hold for EA - 4/11/12*</t>
  </si>
  <si>
    <t>*FBO Not Required - Frontier utilized existing conduit to pull fiber into Demarc - 1/23/12*</t>
  </si>
  <si>
    <t>*FBO Not Required - Locations have already completed the FBO. Frontier Pulled to Demarc. - 12/20/11*
*Nichols Construction -  Will not be invoicing for trip since trip was made after infroming them not to go out to location.2/24/12*</t>
  </si>
  <si>
    <t>*FBO Notified - Frontier Notified Location - 8/15/12*
*FBO Cancelled - CAI completed FBO on their own - 9/20/12*</t>
  </si>
  <si>
    <t>* BTOP Completion Date Dependent Upon Power Company Transfers - 12/11/12 - Mark McKenzie*
*CONTRACTOR UPDATE - Contractor Counties were reassociated to new contractors.  This county is no longer a Nichols Construction assigned area. - Nick Patel - 2/8/13*</t>
  </si>
  <si>
    <t>FBO - Nichols Const.11/10/12 - New Invoice due to inability to satisfy Tennant. Tennant requesting new path through the elevator shaft for security reasons.</t>
  </si>
  <si>
    <t>BB18A13</t>
  </si>
  <si>
    <t>Ripley Elementary School</t>
  </si>
  <si>
    <t>404 Second Avenue</t>
  </si>
  <si>
    <t>Router Retrieved by BTOP Compliance.. Nick Patel Picked up to place back in stock.</t>
  </si>
  <si>
    <t>BB30A43</t>
  </si>
  <si>
    <t>Monongalia Technical Education Center</t>
  </si>
  <si>
    <t>1000 Mississippi Street</t>
  </si>
  <si>
    <t>Chandler Academy</t>
  </si>
  <si>
    <t>BB20A131</t>
  </si>
  <si>
    <t>BB20A132</t>
  </si>
  <si>
    <t>West Side Elementary School</t>
  </si>
  <si>
    <t>100 Florida Street</t>
  </si>
  <si>
    <t>BB29A19</t>
  </si>
  <si>
    <t>Lenore K-8 School</t>
  </si>
  <si>
    <t>#1 Ranger Drive</t>
  </si>
  <si>
    <t>BB02A26</t>
  </si>
  <si>
    <t>JAMES RUMSEY TECHNICAL INSTITUTE</t>
  </si>
  <si>
    <t>3274 Hedgesville Road</t>
  </si>
  <si>
    <t>FTX1443AK5W</t>
  </si>
  <si>
    <t>BB01A14</t>
  </si>
  <si>
    <t>Philippi City Hall</t>
  </si>
  <si>
    <t>108 North Main Street</t>
  </si>
  <si>
    <t>Karen Weaver</t>
  </si>
  <si>
    <t>MUN</t>
  </si>
  <si>
    <t>BB17A17</t>
  </si>
  <si>
    <t>City of Bridgeport</t>
  </si>
  <si>
    <t>515 W. Main St</t>
  </si>
  <si>
    <t>304 842-8200</t>
  </si>
  <si>
    <t>Kim Haws</t>
  </si>
  <si>
    <t>**LCR WAS LISTED ON MIKE TORDORVICH'S MEMO TO APPROVE 26 LCRs ON 4/15/2011**
*Router Was moved to the City of Bridgeport on 5/17/11*</t>
  </si>
  <si>
    <t>FTX1627AL1U</t>
  </si>
  <si>
    <t>No Build Required</t>
  </si>
  <si>
    <t>Ready</t>
  </si>
  <si>
    <t>*On the Oak Hill PL Infastructure. Will be listed as FO.*</t>
  </si>
  <si>
    <t>SAM PERDUE JUVENILE CENTER</t>
  </si>
  <si>
    <t>BB27A23</t>
  </si>
  <si>
    <t>DJS - 2921</t>
  </si>
  <si>
    <t>*FBO Hold - Pending GIT Decision - John Dunlap -  04/24/12*
* FBO Update - Location Approved and contractors will move forward - Nick Patel - 6/1/12*
DJS - 2921</t>
  </si>
  <si>
    <t>FTX1444AHKS</t>
  </si>
  <si>
    <t>BB03A35</t>
  </si>
  <si>
    <t>DONALD KUHN JUVENILE CENTER</t>
  </si>
  <si>
    <t>1 LORY PLACE</t>
  </si>
  <si>
    <t>JULIAN</t>
  </si>
  <si>
    <t>FTX1437AJHP (K12)</t>
  </si>
  <si>
    <t>BB09A10</t>
  </si>
  <si>
    <t xml:space="preserve"> WV INDUSTRIAL HOME FOR YOUTH</t>
  </si>
  <si>
    <t>BB09A11</t>
  </si>
  <si>
    <t>FTX1442A2D1 (K12)</t>
  </si>
  <si>
    <t>BB10A33</t>
  </si>
  <si>
    <t>GENE SPADARO JUVENILE CENTER</t>
  </si>
  <si>
    <t>FTX1728ANJH</t>
  </si>
  <si>
    <t>FTX1439AH03</t>
  </si>
  <si>
    <t>BB14A20</t>
  </si>
  <si>
    <t>CHICK BUCKBEE JUVENILE CENTER</t>
  </si>
  <si>
    <t>FTX1443AK4M</t>
  </si>
  <si>
    <t>FTX1728ANJ5</t>
  </si>
  <si>
    <t>BB20A133</t>
  </si>
  <si>
    <t>TIGER MORTON JUVENILE CENTER</t>
  </si>
  <si>
    <t>FTX1437A1NM (K12)</t>
  </si>
  <si>
    <t>FTX1728ANJT</t>
  </si>
  <si>
    <t>BB35A24</t>
  </si>
  <si>
    <t>FTX1442A2CS</t>
  </si>
  <si>
    <t>FTX1728ANJ7</t>
  </si>
  <si>
    <t>*CONTRACTOR UPDATE - Contractor Counties were reassociated to new contractors.  This county is no longer a Nichols Construction assigned area. - Nick Patel - 9/24/12*
*BTOP router is not in use.  Will be moved to the DJS facility Sam Pardue to support their agencies.*</t>
  </si>
  <si>
    <t>*FBO Hold - Building owner is going to work out access issues with their facility.  Paul Hoblitzell - 304-481-0332, 304-422-3519 - 3/5/12*
*FBO Update - Spoke with Paul Hoblitzell - Building owner that has access to the demarc - Stated that Jim Mylott does not wish to have fiber pulled to their location due to the State department pushing them too hard on the issue. - 3/21/12*
*FBO Update - Information has been relayed to the Tiger Team that Jim Mylott of Region 5 no longer wishes to receive Fiber from the BTOP Project. Has been noted in the Minutes of the meeting. Further action will be discussed by the GIT. - Nick Patel - 3/27/12*
*Per Tiger Team - Mark Mckenzie will find out if this location requires FBO to get fiber terminated and ready for service. - 6/4/2013*
*Mark McKenzie Confirmed the site requires FBO. 6/7/2013*
*Per GIT - This locaiton will not be completed to the Demarc.  This Project will be completed at the pole. 8/7/13*</t>
  </si>
  <si>
    <t>Router Moved from the Mercer County Youth Reporting Center to this location.</t>
  </si>
  <si>
    <t>FTX1728ANJQ</t>
  </si>
  <si>
    <t>Router Exchanged for a 2921 Router - 7/30/2013</t>
  </si>
  <si>
    <t>Has T1 WIC Card from  3945 Router - F0C14376STD</t>
  </si>
  <si>
    <t>FTX1728ANJM</t>
  </si>
  <si>
    <t>NORTHERN REGIONAL JUVENILE CENTER</t>
  </si>
  <si>
    <t>WV INDUSTRIAL HOME FOR YOUTH</t>
  </si>
  <si>
    <t>FTX1728ANHW</t>
  </si>
  <si>
    <t>2921 BTOP ROUTER</t>
  </si>
  <si>
    <t>FTX1728ANJ1</t>
  </si>
  <si>
    <t>*CONTRACTOR UPDATE - Contractor Counties were reassociated to new contractors.  This county is no longer a Nichols Construction assigned area. - Nick Patel - 9/24/12*
*FBO Update - CTO Request - We give Nichols an opportunity to complete jobs at the locations in which they already submitted an estimate and FBR. - Nick Patel - 9/26/12*
2921 BTOP ROUTER</t>
  </si>
  <si>
    <t>FTX1728ANJA</t>
  </si>
  <si>
    <t>* FBO Notified - Contractor notified WVOT and Frontier that FBO is required at this site.  Frontier confirmed the work is required and agreed to move forward with the FBO - 5/29/12*
2921 BTOP ROUTER</t>
  </si>
  <si>
    <t>FTX1728ANJ0</t>
  </si>
  <si>
    <t>FTX1728ANJG</t>
  </si>
  <si>
    <t>FTX1728ANHQ</t>
  </si>
  <si>
    <t>FTX1439AJYH was replaced due to defective equipment - 9/17/12
2921 BTOP ROUTER
Has T1 WIC Card from  3945 Router - F0C14376STD</t>
  </si>
  <si>
    <t>2921  BTOP ROUTER</t>
  </si>
  <si>
    <t>FTX1728ANHN</t>
  </si>
  <si>
    <t>*FBO Cancelled - Network Side contractor notified us the location was completed to the Demarc. 5/25/12*
2921 BTOP ROUTER</t>
  </si>
  <si>
    <t>FTX1728ANJE</t>
  </si>
  <si>
    <t>THIS CAI IS ON THE (88) CAI REPLACEMENT LIST. MORE INFO TBD
Same as Jackie Withrow Hospital</t>
  </si>
  <si>
    <t>Per Jimmy Gianato - Both 3945 Routers are in service and will be used in this office.
*Covenaant Letters will substitue for router receipts.  Both Routers are accounted for.  BTOP Tags will be Associated - 1182/1181. - Nick Patel - 9/3/13*</t>
  </si>
  <si>
    <t>1181
1182</t>
  </si>
  <si>
    <t>Jimmy Gianato</t>
  </si>
  <si>
    <t>(304) 380-9085</t>
  </si>
  <si>
    <t>- 3375 us route 60 east, hunt 25705.- Address shipped to for installation purposes.
'Router Recipient Requesting Router Pickup
Router Retrieved on 5/24/2013</t>
  </si>
  <si>
    <t>BB26A21</t>
  </si>
  <si>
    <t>Mason County DJS</t>
  </si>
  <si>
    <t>FTX1728ANHZ</t>
  </si>
  <si>
    <t>Retrieved Router - for 2921 Swap - FTX1443AK9R - 9/18/2013</t>
  </si>
  <si>
    <t>3/29/2012: PER FTR, "revised LCR to show that one Frontier project is building to both locations for total of 3,502 feet and cost of $16,843.00." SEE BB03A26 for LCR information; this is no longer a separate LCR. Posted to SharePoint for approval on 3/29/2012
*BTOP Router Retrieved due to the need for a smaller solution router.9/24/2013 (FTX1436A1UK)*</t>
  </si>
  <si>
    <t>FTX1728HNJ8</t>
  </si>
  <si>
    <t xml:space="preserve"> c</t>
  </si>
  <si>
    <t>Router Traded (FTX1443AK9R) 3945 Router will return to stock.</t>
  </si>
  <si>
    <t>BB20A134</t>
  </si>
  <si>
    <t>WV Health Care Authority</t>
  </si>
  <si>
    <t>100 Dee Drive</t>
  </si>
  <si>
    <t>John Grey</t>
  </si>
  <si>
    <t>(304) 348-2250</t>
  </si>
  <si>
    <t>FTX1436A1UK</t>
  </si>
  <si>
    <t>Whitesville  Raleigh - Troop 6  (? Boone) State Police</t>
  </si>
  <si>
    <t>FTX1728ANJF</t>
  </si>
  <si>
    <r>
      <rPr>
        <b/>
        <sz val="12"/>
        <rFont val="Calibri"/>
        <family val="2"/>
        <scheme val="minor"/>
      </rPr>
      <t>Revision Received</t>
    </r>
    <r>
      <rPr>
        <sz val="12"/>
        <rFont val="Calibri"/>
        <family val="2"/>
        <scheme val="minor"/>
      </rPr>
      <t xml:space="preserve"> </t>
    </r>
  </si>
  <si>
    <r>
      <rPr>
        <b/>
        <sz val="12"/>
        <rFont val="Calibri"/>
        <family val="2"/>
        <scheme val="minor"/>
      </rPr>
      <t xml:space="preserve">WVIEP </t>
    </r>
    <r>
      <rPr>
        <sz val="12"/>
        <rFont val="Calibri"/>
        <family val="2"/>
        <scheme val="minor"/>
      </rPr>
      <t>- BOARD OF CHILD CARE</t>
    </r>
  </si>
  <si>
    <r>
      <rPr>
        <b/>
        <sz val="12"/>
        <rFont val="Calibri"/>
        <family val="2"/>
        <scheme val="minor"/>
      </rPr>
      <t>Region 9</t>
    </r>
    <r>
      <rPr>
        <sz val="12"/>
        <rFont val="Calibri"/>
        <family val="2"/>
        <scheme val="minor"/>
      </rPr>
      <t>–Eastern Panhandle Regional Planning and Development (Berkeley, Jefferson, Morgan)</t>
    </r>
  </si>
  <si>
    <r>
      <rPr>
        <b/>
        <sz val="12"/>
        <rFont val="Calibri"/>
        <family val="2"/>
        <scheme val="minor"/>
      </rPr>
      <t xml:space="preserve">WVIEP </t>
    </r>
    <r>
      <rPr>
        <sz val="12"/>
        <rFont val="Calibri"/>
        <family val="2"/>
        <scheme val="minor"/>
      </rPr>
      <t>- DONALD KUHN JUVENILE CENTER   DJS</t>
    </r>
  </si>
  <si>
    <r>
      <t>1236 5</t>
    </r>
    <r>
      <rPr>
        <vertAlign val="superscript"/>
        <sz val="12"/>
        <rFont val="Calibri"/>
        <family val="2"/>
        <scheme val="minor"/>
      </rPr>
      <t>th</t>
    </r>
    <r>
      <rPr>
        <sz val="12"/>
        <rFont val="Calibri"/>
        <family val="2"/>
        <scheme val="minor"/>
      </rPr>
      <t xml:space="preserve"> Avenue</t>
    </r>
  </si>
  <si>
    <r>
      <rPr>
        <b/>
        <sz val="12"/>
        <rFont val="Calibri"/>
        <family val="2"/>
        <scheme val="minor"/>
      </rPr>
      <t xml:space="preserve">$40,763.72 </t>
    </r>
    <r>
      <rPr>
        <strike/>
        <sz val="12"/>
        <rFont val="Calibri"/>
        <family val="2"/>
        <scheme val="minor"/>
      </rPr>
      <t>($26,666.97)</t>
    </r>
  </si>
  <si>
    <r>
      <rPr>
        <b/>
        <sz val="12"/>
        <rFont val="Calibri"/>
        <family val="2"/>
        <scheme val="minor"/>
      </rPr>
      <t>WVIEP</t>
    </r>
    <r>
      <rPr>
        <sz val="12"/>
        <rFont val="Calibri"/>
        <family val="2"/>
        <scheme val="minor"/>
      </rPr>
      <t xml:space="preserve"> - BARBOURSVILLE SCHOOL</t>
    </r>
  </si>
  <si>
    <r>
      <rPr>
        <b/>
        <sz val="12"/>
        <rFont val="Calibri"/>
        <family val="2"/>
        <scheme val="minor"/>
      </rPr>
      <t xml:space="preserve">$43,120.15  </t>
    </r>
    <r>
      <rPr>
        <strike/>
        <sz val="12"/>
        <rFont val="Calibri"/>
        <family val="2"/>
        <scheme val="minor"/>
      </rPr>
      <t>($45,760.94</t>
    </r>
    <r>
      <rPr>
        <sz val="12"/>
        <rFont val="Calibri"/>
        <family val="2"/>
        <scheme val="minor"/>
      </rPr>
      <t>)</t>
    </r>
  </si>
  <si>
    <r>
      <rPr>
        <b/>
        <sz val="12"/>
        <rFont val="Calibri"/>
        <family val="2"/>
        <scheme val="minor"/>
      </rPr>
      <t xml:space="preserve">$ 62,154.84  </t>
    </r>
    <r>
      <rPr>
        <sz val="12"/>
        <rFont val="Calibri"/>
        <family val="2"/>
        <scheme val="minor"/>
      </rPr>
      <t>(</t>
    </r>
    <r>
      <rPr>
        <strike/>
        <sz val="12"/>
        <rFont val="Calibri"/>
        <family val="2"/>
        <scheme val="minor"/>
      </rPr>
      <t>$ 44,113.50</t>
    </r>
    <r>
      <rPr>
        <sz val="12"/>
        <rFont val="Calibri"/>
        <family val="2"/>
        <scheme val="minor"/>
      </rPr>
      <t>)</t>
    </r>
  </si>
  <si>
    <r>
      <rPr>
        <b/>
        <sz val="12"/>
        <rFont val="Calibri"/>
        <family val="2"/>
        <scheme val="minor"/>
      </rPr>
      <t>Region 2</t>
    </r>
    <r>
      <rPr>
        <sz val="12"/>
        <rFont val="Calibri"/>
        <family val="2"/>
        <scheme val="minor"/>
      </rPr>
      <t>–Planning and Development Council (Cabell, Lincoln, Logan,Mason, Mingo, Wayne)</t>
    </r>
  </si>
  <si>
    <r>
      <rPr>
        <b/>
        <sz val="12"/>
        <rFont val="Calibri"/>
        <family val="2"/>
        <scheme val="minor"/>
      </rPr>
      <t xml:space="preserve">$33,028.72  </t>
    </r>
    <r>
      <rPr>
        <strike/>
        <sz val="12"/>
        <rFont val="Calibri"/>
        <family val="2"/>
        <scheme val="minor"/>
      </rPr>
      <t>($12,535.56)</t>
    </r>
  </si>
  <si>
    <r>
      <rPr>
        <b/>
        <sz val="12"/>
        <rFont val="Calibri"/>
        <family val="2"/>
        <scheme val="minor"/>
      </rPr>
      <t>WVIEP</t>
    </r>
    <r>
      <rPr>
        <sz val="12"/>
        <rFont val="Calibri"/>
        <family val="2"/>
        <scheme val="minor"/>
      </rPr>
      <t xml:space="preserve"> - WV INDUSTRIAL HOME FOR YOUTH (IHY)  DJS</t>
    </r>
  </si>
  <si>
    <r>
      <rPr>
        <b/>
        <sz val="12"/>
        <rFont val="Calibri"/>
        <family val="2"/>
        <scheme val="minor"/>
      </rPr>
      <t>WVIEP</t>
    </r>
    <r>
      <rPr>
        <sz val="12"/>
        <rFont val="Calibri"/>
        <family val="2"/>
        <scheme val="minor"/>
      </rPr>
      <t xml:space="preserve"> - GENE SPADARO JUVENILE CENTER   DJS</t>
    </r>
  </si>
  <si>
    <r>
      <rPr>
        <b/>
        <sz val="12"/>
        <rFont val="Calibri"/>
        <family val="2"/>
        <scheme val="minor"/>
      </rPr>
      <t>Region 8</t>
    </r>
    <r>
      <rPr>
        <sz val="12"/>
        <rFont val="Calibri"/>
        <family val="2"/>
        <scheme val="minor"/>
      </rPr>
      <t>–Planning and Development Council (Grant, Hampshire Hardy, Mineral, Pendleton)</t>
    </r>
  </si>
  <si>
    <r>
      <rPr>
        <b/>
        <sz val="12"/>
        <rFont val="Calibri"/>
        <family val="2"/>
        <scheme val="minor"/>
      </rPr>
      <t xml:space="preserve">WVIEP </t>
    </r>
    <r>
      <rPr>
        <sz val="12"/>
        <rFont val="Calibri"/>
        <family val="2"/>
        <scheme val="minor"/>
      </rPr>
      <t>- ANTHONY CENTER</t>
    </r>
  </si>
  <si>
    <r>
      <rPr>
        <b/>
        <sz val="12"/>
        <rFont val="Calibri"/>
        <family val="2"/>
        <scheme val="minor"/>
      </rPr>
      <t>WVIEP</t>
    </r>
    <r>
      <rPr>
        <sz val="12"/>
        <rFont val="Calibri"/>
        <family val="2"/>
        <scheme val="minor"/>
      </rPr>
      <t xml:space="preserve"> - DAVIS-STUART SCHOOL</t>
    </r>
  </si>
  <si>
    <r>
      <rPr>
        <b/>
        <sz val="12"/>
        <rFont val="Calibri"/>
        <family val="2"/>
        <scheme val="minor"/>
      </rPr>
      <t>WVIEP</t>
    </r>
    <r>
      <rPr>
        <sz val="12"/>
        <rFont val="Calibri"/>
        <family val="2"/>
        <scheme val="minor"/>
      </rPr>
      <t xml:space="preserve"> - CHICK BUCKBEE JUVENILE CENTER  DJS</t>
    </r>
  </si>
  <si>
    <r>
      <rPr>
        <b/>
        <sz val="12"/>
        <rFont val="Calibri"/>
        <family val="2"/>
        <scheme val="minor"/>
      </rPr>
      <t>WVIEP</t>
    </r>
    <r>
      <rPr>
        <sz val="12"/>
        <rFont val="Calibri"/>
        <family val="2"/>
        <scheme val="minor"/>
      </rPr>
      <t xml:space="preserve"> - POTOMAC CENTER</t>
    </r>
  </si>
  <si>
    <r>
      <rPr>
        <b/>
        <sz val="12"/>
        <rFont val="Calibri"/>
        <family val="2"/>
        <scheme val="minor"/>
      </rPr>
      <t xml:space="preserve">10/06/11    </t>
    </r>
    <r>
      <rPr>
        <sz val="12"/>
        <rFont val="Calibri"/>
        <family val="2"/>
        <scheme val="minor"/>
      </rPr>
      <t>(10/18/11-SEE NOTES)</t>
    </r>
  </si>
  <si>
    <r>
      <t xml:space="preserve">A LCR FINAL APPROVAL NOTICE WAS SENT TO POC ON 10/6/2011; THE </t>
    </r>
    <r>
      <rPr>
        <b/>
        <i/>
        <sz val="12"/>
        <rFont val="Calibri"/>
        <family val="2"/>
        <scheme val="minor"/>
      </rPr>
      <t>SAME</t>
    </r>
    <r>
      <rPr>
        <sz val="12"/>
        <rFont val="Calibri"/>
        <family val="2"/>
        <scheme val="minor"/>
      </rPr>
      <t xml:space="preserve"> </t>
    </r>
    <r>
      <rPr>
        <b/>
        <i/>
        <sz val="12"/>
        <rFont val="Calibri"/>
        <family val="2"/>
        <scheme val="minor"/>
      </rPr>
      <t xml:space="preserve">LCR </t>
    </r>
    <r>
      <rPr>
        <sz val="12"/>
        <rFont val="Calibri"/>
        <family val="2"/>
        <scheme val="minor"/>
      </rPr>
      <t xml:space="preserve">WAS APPROVED ON 10/18/2011 BY ALL PARTIES WITH </t>
    </r>
    <r>
      <rPr>
        <b/>
        <i/>
        <sz val="12"/>
        <rFont val="Calibri"/>
        <family val="2"/>
        <scheme val="minor"/>
      </rPr>
      <t>NO CHANGE</t>
    </r>
    <r>
      <rPr>
        <sz val="12"/>
        <rFont val="Calibri"/>
        <family val="2"/>
        <scheme val="minor"/>
      </rPr>
      <t xml:space="preserve"> TO LCR. WVOT WILL NOT SEND OUT DUPLICATE FINAL APPROVAL NOTICE. </t>
    </r>
  </si>
  <si>
    <r>
      <rPr>
        <b/>
        <sz val="12"/>
        <rFont val="Calibri"/>
        <family val="2"/>
        <scheme val="minor"/>
      </rPr>
      <t>WVIEP</t>
    </r>
    <r>
      <rPr>
        <sz val="12"/>
        <rFont val="Calibri"/>
        <family val="2"/>
        <scheme val="minor"/>
      </rPr>
      <t xml:space="preserve"> - TIGER MORTON JUVENILE CENTER   DJS</t>
    </r>
  </si>
  <si>
    <r>
      <rPr>
        <b/>
        <sz val="12"/>
        <rFont val="Calibri"/>
        <family val="2"/>
        <scheme val="minor"/>
      </rPr>
      <t>Region 3</t>
    </r>
    <r>
      <rPr>
        <sz val="12"/>
        <rFont val="Calibri"/>
        <family val="2"/>
        <scheme val="minor"/>
      </rPr>
      <t xml:space="preserve"> -Regional Intergovernmental Council (Boone, Clay, Kanawha Putnam)</t>
    </r>
  </si>
  <si>
    <r>
      <rPr>
        <b/>
        <sz val="12"/>
        <rFont val="Calibri"/>
        <family val="2"/>
        <scheme val="minor"/>
      </rPr>
      <t>Region 6</t>
    </r>
    <r>
      <rPr>
        <sz val="12"/>
        <rFont val="Calibri"/>
        <family val="2"/>
        <scheme val="minor"/>
      </rPr>
      <t>–Planning and Development Council (Doddrill, Harrison, Marion, Monongalia, Preston, Taylor)</t>
    </r>
  </si>
  <si>
    <r>
      <rPr>
        <b/>
        <sz val="12"/>
        <rFont val="Calibri"/>
        <family val="2"/>
        <scheme val="minor"/>
      </rPr>
      <t>WVIEP</t>
    </r>
    <r>
      <rPr>
        <sz val="12"/>
        <rFont val="Calibri"/>
        <family val="2"/>
        <scheme val="minor"/>
      </rPr>
      <t xml:space="preserve"> - SAM PERDUE (SOUTHRN REG) JUVENILE CENTER   DJS</t>
    </r>
  </si>
  <si>
    <r>
      <rPr>
        <b/>
        <sz val="12"/>
        <rFont val="Calibri"/>
        <family val="2"/>
        <scheme val="minor"/>
      </rPr>
      <t>Region 1</t>
    </r>
    <r>
      <rPr>
        <sz val="12"/>
        <rFont val="Calibri"/>
        <family val="2"/>
        <scheme val="minor"/>
      </rPr>
      <t>–Planning and Development Council (McDowell, Mercer, Monroe, Raleigh, Summers, Wyoming )</t>
    </r>
  </si>
  <si>
    <r>
      <rPr>
        <b/>
        <sz val="12"/>
        <rFont val="Calibri"/>
        <family val="2"/>
        <scheme val="minor"/>
      </rPr>
      <t xml:space="preserve">WVIEP </t>
    </r>
    <r>
      <rPr>
        <sz val="12"/>
        <rFont val="Calibri"/>
        <family val="2"/>
        <scheme val="minor"/>
      </rPr>
      <t>- BURLINGTON CENTER</t>
    </r>
  </si>
  <si>
    <r>
      <rPr>
        <b/>
        <sz val="12"/>
        <rFont val="Calibri"/>
        <family val="2"/>
        <scheme val="minor"/>
      </rPr>
      <t>Region 4</t>
    </r>
    <r>
      <rPr>
        <sz val="12"/>
        <rFont val="Calibri"/>
        <family val="2"/>
        <scheme val="minor"/>
      </rPr>
      <t xml:space="preserve"> –Planning and Development Council (Fayette, Greenbrier, Nicholas, Pocahontas, Webster)</t>
    </r>
  </si>
  <si>
    <r>
      <rPr>
        <b/>
        <sz val="12"/>
        <rFont val="Calibri"/>
        <family val="2"/>
        <scheme val="minor"/>
      </rPr>
      <t>WVIEP</t>
    </r>
    <r>
      <rPr>
        <sz val="12"/>
        <rFont val="Calibri"/>
        <family val="2"/>
        <scheme val="minor"/>
      </rPr>
      <t xml:space="preserve"> - NORTHERN REGIONAL JUVENILE CENTER    DJS</t>
    </r>
  </si>
  <si>
    <r>
      <rPr>
        <b/>
        <sz val="12"/>
        <rFont val="Calibri"/>
        <family val="2"/>
        <scheme val="minor"/>
      </rPr>
      <t>Region 10</t>
    </r>
    <r>
      <rPr>
        <sz val="12"/>
        <rFont val="Calibri"/>
        <family val="2"/>
        <scheme val="minor"/>
      </rPr>
      <t>–Bel-O-Mar Regional Council and Interstate Planning Commission (Marshall, Ohio, Wetzel - + Belmont Co, OH)</t>
    </r>
  </si>
  <si>
    <r>
      <rPr>
        <b/>
        <sz val="12"/>
        <rFont val="Calibri"/>
        <family val="2"/>
        <scheme val="minor"/>
      </rPr>
      <t>WVIEP</t>
    </r>
    <r>
      <rPr>
        <sz val="12"/>
        <rFont val="Calibri"/>
        <family val="2"/>
        <scheme val="minor"/>
      </rPr>
      <t xml:space="preserve"> - BURLINGTON BECKLEY CENTER</t>
    </r>
  </si>
  <si>
    <r>
      <t>73775.79</t>
    </r>
    <r>
      <rPr>
        <b/>
        <sz val="12"/>
        <rFont val="Calibri"/>
        <family val="2"/>
        <scheme val="minor"/>
      </rPr>
      <t xml:space="preserve">                         ($ 86,984.00)</t>
    </r>
  </si>
  <si>
    <r>
      <rPr>
        <b/>
        <sz val="12"/>
        <rFont val="Calibri"/>
        <family val="2"/>
        <scheme val="minor"/>
      </rPr>
      <t xml:space="preserve">WVIEP </t>
    </r>
    <r>
      <rPr>
        <sz val="12"/>
        <rFont val="Calibri"/>
        <family val="2"/>
        <scheme val="minor"/>
      </rPr>
      <t>- ELKINS MOUNTAIN SCHOOL</t>
    </r>
  </si>
  <si>
    <r>
      <rPr>
        <b/>
        <sz val="12"/>
        <rFont val="Calibri"/>
        <family val="2"/>
        <scheme val="minor"/>
      </rPr>
      <t>WVIEP</t>
    </r>
    <r>
      <rPr>
        <sz val="12"/>
        <rFont val="Calibri"/>
        <family val="2"/>
        <scheme val="minor"/>
      </rPr>
      <t xml:space="preserve"> - WEST VIRGINIA CHILDREN'S HOME</t>
    </r>
  </si>
  <si>
    <r>
      <rPr>
        <b/>
        <sz val="12"/>
        <rFont val="Calibri"/>
        <family val="2"/>
        <scheme val="minor"/>
      </rPr>
      <t>WVIEP</t>
    </r>
    <r>
      <rPr>
        <sz val="12"/>
        <rFont val="Calibri"/>
        <family val="2"/>
        <scheme val="minor"/>
      </rPr>
      <t xml:space="preserve"> - DAVIS CENTER
(Kenneth "Honey" Rubenstein Ctr) DJS</t>
    </r>
  </si>
  <si>
    <r>
      <rPr>
        <b/>
        <sz val="12"/>
        <rFont val="Calibri"/>
        <family val="2"/>
        <scheme val="minor"/>
      </rPr>
      <t>Region 7</t>
    </r>
    <r>
      <rPr>
        <sz val="12"/>
        <rFont val="Calibri"/>
        <family val="2"/>
        <scheme val="minor"/>
      </rPr>
      <t>–Planning and Development Council (Barbour, Braxton Gilmer Lewis, Randolph, Tucker, Upshur)</t>
    </r>
  </si>
  <si>
    <r>
      <rPr>
        <b/>
        <sz val="12"/>
        <rFont val="Calibri"/>
        <family val="2"/>
        <scheme val="minor"/>
      </rPr>
      <t>WVIEP</t>
    </r>
    <r>
      <rPr>
        <sz val="12"/>
        <rFont val="Calibri"/>
        <family val="2"/>
        <scheme val="minor"/>
      </rPr>
      <t xml:space="preserve"> - LORRIE YEAGER JUVENILE CENTER   DJS</t>
    </r>
  </si>
  <si>
    <r>
      <rPr>
        <b/>
        <sz val="12"/>
        <rFont val="Calibri"/>
        <family val="2"/>
        <scheme val="minor"/>
      </rPr>
      <t>WVIEP</t>
    </r>
    <r>
      <rPr>
        <sz val="12"/>
        <rFont val="Calibri"/>
        <family val="2"/>
        <scheme val="minor"/>
      </rPr>
      <t xml:space="preserve"> - PRESSLEY RIDGE At White Oak Village</t>
    </r>
  </si>
  <si>
    <r>
      <rPr>
        <b/>
        <sz val="12"/>
        <rFont val="Calibri"/>
        <family val="2"/>
        <scheme val="minor"/>
      </rPr>
      <t>Region 5</t>
    </r>
    <r>
      <rPr>
        <sz val="12"/>
        <rFont val="Calibri"/>
        <family val="2"/>
        <scheme val="minor"/>
      </rPr>
      <t>–Mid-Ohio Valley Regional Council (Calhoun, Jackson, Pleasants, Ritchie, Roane, Tyler, Wirt, Wood)</t>
    </r>
  </si>
  <si>
    <t>DJS - 2921
BTOP 2921 Router retrieved on 12/3/2013 - (FTX1728ANHM - 0936-2881) was deployed out on 8/1/2013.</t>
  </si>
  <si>
    <t>FTX1443AK9R</t>
  </si>
  <si>
    <t>CORR - 3945
Retrieved Defective BTOP 3945 Router (FTX1441AHXZ/1012-2343) and installed replacement.</t>
  </si>
  <si>
    <t>FTX1439AH0E</t>
  </si>
  <si>
    <t>FTX1441A0N6</t>
  </si>
  <si>
    <t>FTX1442A2DD</t>
  </si>
  <si>
    <t>*K12 - John Miller - "The router at Mineral County Alternative School failed. Cisco sent a replacement router.  Old Router is FTX1438A2DN.  New S/N: FTX1627AL1U." - 7/26/2013</t>
  </si>
  <si>
    <t>FTX1437A1NZ</t>
  </si>
  <si>
    <t>1104 Broad St., Suite 100</t>
  </si>
  <si>
    <t>John Tuggle
jtuggle@reg4wv.org
cstump@reg4wv.org</t>
  </si>
  <si>
    <t>BUILD TYPE</t>
  </si>
  <si>
    <t>ENGINEERING REQUIRED</t>
  </si>
  <si>
    <t>ENGINEERING SUBMITTED</t>
  </si>
  <si>
    <t>ENGINEERING APPROVED</t>
  </si>
  <si>
    <t>SCHEDULED FOR FIBER COMPLETION</t>
  </si>
  <si>
    <t>FACILITY BUIILDOUT INFORMATION</t>
  </si>
  <si>
    <t>COMPLETED TO DEMARC</t>
  </si>
  <si>
    <t>DEMARC COMPLETION DATE</t>
  </si>
  <si>
    <t>ROUTER DEPLOYMENT INFORMATION</t>
  </si>
  <si>
    <t>ROUTER DEPLOYMENT DATE</t>
  </si>
  <si>
    <t>CAI COMPLETE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</si>
</sst>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7" formatCode="\30\4\-000\-0000"/>
    <numFmt numFmtId="168" formatCode="mm/dd/yy;@"/>
    <numFmt numFmtId="169" formatCode="mm\-dd\-yy"/>
    <numFmt numFmtId="170" formatCode="000\ \f\t"/>
    <numFmt numFmtId="171" formatCode="m/d/yy;@"/>
    <numFmt numFmtId="172" formatCode="[$-409]General"/>
  </numFmts>
  <fonts count="60">
    <font>
      <sz val="11"/>
      <color theme="1"/>
      <name val="Calibri"/>
      <family val="2"/>
      <scheme val="minor"/>
    </font>
    <font>
      <sz val="10"/>
      <name val="Arial"/>
      <family val="2"/>
    </font>
    <font>
      <b/>
      <sz val="11"/>
      <color theme="1"/>
      <name val="Calibri"/>
      <family val="2"/>
      <scheme val="minor"/>
    </font>
    <font>
      <u/>
      <sz val="11"/>
      <color theme="10"/>
      <name val="Calibri"/>
      <family val="2"/>
    </font>
    <font>
      <sz val="11"/>
      <color rgb="FFFF0000"/>
      <name val="Calibri"/>
      <family val="2"/>
      <scheme val="minor"/>
    </font>
    <font>
      <sz val="11"/>
      <color theme="1"/>
      <name val="Calibri"/>
      <family val="2"/>
      <scheme val="minor"/>
    </font>
    <font>
      <u/>
      <sz val="11"/>
      <color theme="10"/>
      <name val="Calibri"/>
      <family val="2"/>
      <scheme val="minor"/>
    </font>
    <font>
      <sz val="10"/>
      <color theme="1"/>
      <name val="Arial1"/>
    </font>
    <font>
      <sz val="10"/>
      <name val="Arial"/>
      <family val="2"/>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b/>
      <u/>
      <sz val="10"/>
      <name val="Arial"/>
      <family val="2"/>
    </font>
    <font>
      <sz val="10"/>
      <name val="MS Sans Serif"/>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2"/>
      <color indexed="8"/>
      <name val="Calibri"/>
      <family val="2"/>
      <scheme val="minor"/>
    </font>
    <font>
      <vertAlign val="superscript"/>
      <sz val="12"/>
      <name val="Calibri"/>
      <family val="2"/>
      <scheme val="minor"/>
    </font>
    <font>
      <strike/>
      <sz val="12"/>
      <name val="Calibri"/>
      <family val="2"/>
      <scheme val="minor"/>
    </font>
    <font>
      <u/>
      <sz val="12"/>
      <name val="Calibri"/>
      <family val="2"/>
      <scheme val="minor"/>
    </font>
    <font>
      <b/>
      <i/>
      <sz val="12"/>
      <name val="Calibri"/>
      <family val="2"/>
      <scheme val="minor"/>
    </font>
  </fonts>
  <fills count="57">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96">
    <xf numFmtId="0" fontId="0" fillId="0" borderId="0"/>
    <xf numFmtId="0" fontId="3" fillId="0" borderId="0" applyNumberFormat="0" applyFill="0" applyBorder="0" applyAlignment="0" applyProtection="0">
      <alignment vertical="top"/>
      <protection locked="0"/>
    </xf>
    <xf numFmtId="44" fontId="5"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alignment vertical="top"/>
      <protection locked="0"/>
    </xf>
    <xf numFmtId="0" fontId="1" fillId="0" borderId="0">
      <alignment vertical="center"/>
    </xf>
    <xf numFmtId="0" fontId="1" fillId="0" borderId="0"/>
    <xf numFmtId="44" fontId="1" fillId="0" borderId="0" applyFont="0" applyFill="0" applyBorder="0" applyAlignment="0" applyProtection="0"/>
    <xf numFmtId="172" fontId="7" fillId="0" borderId="0"/>
    <xf numFmtId="0" fontId="1" fillId="0" borderId="0"/>
    <xf numFmtId="0" fontId="8" fillId="0" borderId="0"/>
    <xf numFmtId="44" fontId="8" fillId="0" borderId="0" applyFont="0" applyFill="0" applyBorder="0" applyAlignment="0" applyProtection="0"/>
    <xf numFmtId="0" fontId="1" fillId="0" borderId="0"/>
    <xf numFmtId="44" fontId="1" fillId="0" borderId="0" applyFont="0" applyFill="0" applyBorder="0" applyAlignment="0" applyProtection="0"/>
    <xf numFmtId="0" fontId="9" fillId="0" borderId="0"/>
    <xf numFmtId="44" fontId="9"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2"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5" applyNumberFormat="0" applyAlignment="0" applyProtection="0"/>
    <xf numFmtId="0" fontId="28" fillId="7" borderId="6" applyNumberFormat="0" applyAlignment="0" applyProtection="0"/>
    <xf numFmtId="0" fontId="29" fillId="7" borderId="5" applyNumberFormat="0" applyAlignment="0" applyProtection="0"/>
    <xf numFmtId="0" fontId="30" fillId="0" borderId="7" applyNumberFormat="0" applyFill="0" applyAlignment="0" applyProtection="0"/>
    <xf numFmtId="0" fontId="31" fillId="8" borderId="8" applyNumberFormat="0" applyAlignment="0" applyProtection="0"/>
    <xf numFmtId="0" fontId="4" fillId="0" borderId="0" applyNumberFormat="0" applyFill="0" applyBorder="0" applyAlignment="0" applyProtection="0"/>
    <xf numFmtId="0" fontId="5" fillId="9" borderId="9" applyNumberFormat="0" applyFont="0" applyAlignment="0" applyProtection="0"/>
    <xf numFmtId="0" fontId="32" fillId="0" borderId="0" applyNumberFormat="0" applyFill="0" applyBorder="0" applyAlignment="0" applyProtection="0"/>
    <xf numFmtId="0" fontId="2" fillId="0" borderId="10" applyNumberFormat="0" applyFill="0" applyAlignment="0" applyProtection="0"/>
    <xf numFmtId="0" fontId="33"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3"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35"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0" fontId="37" fillId="52" borderId="11" applyNumberFormat="0" applyAlignment="0" applyProtection="0"/>
    <xf numFmtId="0" fontId="38" fillId="53" borderId="12" applyNumberFormat="0" applyAlignment="0" applyProtection="0"/>
    <xf numFmtId="0" fontId="39" fillId="0" borderId="0" applyNumberFormat="0" applyFill="0" applyBorder="0" applyAlignment="0" applyProtection="0"/>
    <xf numFmtId="0" fontId="40" fillId="36" borderId="0" applyNumberFormat="0" applyBorder="0" applyAlignment="0" applyProtection="0"/>
    <xf numFmtId="0" fontId="41" fillId="0" borderId="13"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44" fillId="39" borderId="11" applyNumberFormat="0" applyAlignment="0" applyProtection="0"/>
    <xf numFmtId="0" fontId="45" fillId="0" borderId="16" applyNumberFormat="0" applyFill="0" applyAlignment="0" applyProtection="0"/>
    <xf numFmtId="0" fontId="46" fillId="54" borderId="0" applyNumberFormat="0" applyBorder="0" applyAlignment="0" applyProtection="0"/>
    <xf numFmtId="0" fontId="1" fillId="55" borderId="17" applyNumberFormat="0" applyFont="0" applyAlignment="0" applyProtection="0"/>
    <xf numFmtId="0" fontId="47" fillId="52" borderId="18" applyNumberFormat="0" applyAlignment="0" applyProtection="0"/>
    <xf numFmtId="0" fontId="48" fillId="0" borderId="0" applyNumberFormat="0" applyFill="0" applyBorder="0" applyAlignment="0" applyProtection="0"/>
    <xf numFmtId="0" fontId="49" fillId="0" borderId="19" applyNumberFormat="0" applyFill="0" applyAlignment="0" applyProtection="0"/>
    <xf numFmtId="0" fontId="50" fillId="0" borderId="0" applyNumberFormat="0" applyFill="0" applyBorder="0" applyAlignment="0" applyProtection="0"/>
    <xf numFmtId="0" fontId="1" fillId="0" borderId="0">
      <alignment vertical="center"/>
    </xf>
    <xf numFmtId="0" fontId="25" fillId="4" borderId="0" applyNumberFormat="0" applyBorder="0" applyAlignment="0" applyProtection="0"/>
    <xf numFmtId="0" fontId="5" fillId="0" borderId="0"/>
    <xf numFmtId="0" fontId="24"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9">
    <xf numFmtId="0" fontId="0" fillId="0" borderId="0" xfId="0"/>
    <xf numFmtId="14" fontId="51" fillId="0" borderId="1" xfId="0" applyNumberFormat="1" applyFont="1" applyFill="1" applyBorder="1" applyAlignment="1" applyProtection="1">
      <alignment horizontal="center" vertical="center"/>
      <protection locked="0"/>
    </xf>
    <xf numFmtId="14" fontId="51" fillId="0" borderId="1" xfId="0" applyNumberFormat="1" applyFont="1" applyFill="1" applyBorder="1" applyAlignment="1" applyProtection="1">
      <alignment horizontal="center" vertical="center" wrapText="1"/>
      <protection locked="0"/>
    </xf>
    <xf numFmtId="0" fontId="55" fillId="0" borderId="1" xfId="0" applyFont="1" applyFill="1" applyBorder="1" applyAlignment="1" applyProtection="1">
      <alignment horizontal="center" vertical="center" wrapText="1"/>
      <protection locked="0"/>
    </xf>
    <xf numFmtId="0" fontId="51" fillId="0" borderId="1" xfId="0" applyFont="1" applyFill="1" applyBorder="1" applyAlignment="1" applyProtection="1">
      <alignment horizontal="center" vertical="center" wrapText="1"/>
      <protection locked="0"/>
    </xf>
    <xf numFmtId="0" fontId="51" fillId="0" borderId="1" xfId="0" applyFont="1" applyFill="1" applyBorder="1" applyAlignment="1">
      <alignment horizontal="center" vertical="center"/>
    </xf>
    <xf numFmtId="0" fontId="51" fillId="0" borderId="1" xfId="0" quotePrefix="1" applyNumberFormat="1" applyFont="1" applyFill="1" applyBorder="1" applyAlignment="1" applyProtection="1">
      <alignment horizontal="center" vertical="center"/>
      <protection locked="0"/>
    </xf>
    <xf numFmtId="1" fontId="51" fillId="0" borderId="1" xfId="0" applyNumberFormat="1" applyFont="1" applyFill="1" applyBorder="1" applyAlignment="1" applyProtection="1">
      <alignment horizontal="center" vertical="center" wrapText="1"/>
      <protection locked="0"/>
    </xf>
    <xf numFmtId="0" fontId="51" fillId="0" borderId="1" xfId="0" applyFont="1" applyFill="1" applyBorder="1" applyAlignment="1" applyProtection="1">
      <alignment horizontal="center" vertical="center"/>
      <protection locked="0"/>
    </xf>
    <xf numFmtId="1" fontId="51" fillId="0" borderId="1" xfId="0" applyNumberFormat="1" applyFont="1" applyFill="1" applyBorder="1" applyAlignment="1" applyProtection="1">
      <alignment horizontal="center" vertical="center"/>
      <protection locked="0"/>
    </xf>
    <xf numFmtId="14" fontId="51" fillId="0" borderId="1" xfId="0" quotePrefix="1" applyNumberFormat="1" applyFont="1" applyFill="1" applyBorder="1" applyAlignment="1" applyProtection="1">
      <alignment horizontal="center" vertical="center" wrapText="1"/>
      <protection locked="0"/>
    </xf>
    <xf numFmtId="0" fontId="51" fillId="0" borderId="1" xfId="0" quotePrefix="1" applyNumberFormat="1" applyFont="1" applyFill="1" applyBorder="1" applyAlignment="1" applyProtection="1">
      <alignment horizontal="center" vertical="center" wrapText="1"/>
      <protection locked="0"/>
    </xf>
    <xf numFmtId="0" fontId="51" fillId="0" borderId="1" xfId="0" applyNumberFormat="1" applyFont="1" applyFill="1" applyBorder="1" applyAlignment="1" applyProtection="1">
      <alignment horizontal="center" vertical="center"/>
      <protection locked="0"/>
    </xf>
    <xf numFmtId="14" fontId="51" fillId="0" borderId="1" xfId="0" quotePrefix="1" applyNumberFormat="1" applyFont="1" applyFill="1" applyBorder="1" applyAlignment="1" applyProtection="1">
      <alignment horizontal="center" vertical="center"/>
      <protection locked="0"/>
    </xf>
    <xf numFmtId="0" fontId="54" fillId="0" borderId="1" xfId="0" applyFont="1" applyFill="1" applyBorder="1" applyAlignment="1" applyProtection="1">
      <alignment horizontal="center" vertical="center"/>
    </xf>
    <xf numFmtId="170" fontId="51" fillId="0" borderId="1" xfId="0" quotePrefix="1" applyNumberFormat="1" applyFont="1" applyFill="1" applyBorder="1" applyAlignment="1" applyProtection="1">
      <alignment horizontal="center" vertical="center"/>
    </xf>
    <xf numFmtId="14" fontId="54" fillId="0" borderId="1" xfId="0" applyNumberFormat="1" applyFont="1" applyFill="1" applyBorder="1" applyAlignment="1" applyProtection="1">
      <alignment horizontal="center" vertical="center"/>
    </xf>
    <xf numFmtId="0" fontId="51" fillId="0" borderId="1" xfId="0" quotePrefix="1" applyNumberFormat="1" applyFont="1" applyFill="1" applyBorder="1" applyAlignment="1" applyProtection="1">
      <alignment horizontal="center" vertical="center"/>
    </xf>
    <xf numFmtId="0" fontId="55" fillId="0" borderId="1" xfId="0" applyFont="1" applyFill="1" applyBorder="1" applyAlignment="1" applyProtection="1">
      <alignment horizontal="center" vertical="center"/>
      <protection locked="0"/>
    </xf>
    <xf numFmtId="0" fontId="54" fillId="0" borderId="1" xfId="0" applyFont="1" applyFill="1" applyBorder="1" applyAlignment="1" applyProtection="1">
      <alignment horizontal="center" vertical="center"/>
      <protection locked="0"/>
    </xf>
    <xf numFmtId="0" fontId="51" fillId="0" borderId="22" xfId="0" quotePrefix="1" applyNumberFormat="1" applyFont="1" applyFill="1" applyBorder="1" applyAlignment="1" applyProtection="1">
      <alignment horizontal="center" vertical="center"/>
      <protection locked="0"/>
    </xf>
    <xf numFmtId="0" fontId="51" fillId="0" borderId="0" xfId="0" quotePrefix="1" applyNumberFormat="1" applyFont="1" applyFill="1" applyBorder="1" applyAlignment="1" applyProtection="1">
      <alignment horizontal="center" vertical="center"/>
      <protection locked="0"/>
    </xf>
    <xf numFmtId="44" fontId="51" fillId="0" borderId="1" xfId="2" quotePrefix="1" applyFont="1" applyFill="1" applyBorder="1" applyAlignment="1" applyProtection="1">
      <alignment horizontal="center" vertical="center"/>
      <protection locked="0"/>
    </xf>
    <xf numFmtId="170" fontId="51" fillId="0" borderId="1" xfId="0" quotePrefix="1" applyNumberFormat="1" applyFont="1" applyFill="1" applyBorder="1" applyAlignment="1" applyProtection="1">
      <alignment horizontal="center" vertical="center"/>
      <protection locked="0"/>
    </xf>
    <xf numFmtId="170" fontId="51" fillId="0" borderId="0" xfId="0" quotePrefix="1" applyNumberFormat="1" applyFont="1" applyFill="1" applyBorder="1" applyAlignment="1" applyProtection="1">
      <alignment horizontal="center" vertical="center"/>
    </xf>
    <xf numFmtId="0" fontId="54" fillId="0" borderId="1" xfId="0" applyFont="1" applyFill="1" applyBorder="1" applyAlignment="1">
      <alignment horizontal="center" vertical="center"/>
    </xf>
    <xf numFmtId="0" fontId="51" fillId="0" borderId="1" xfId="0" applyFont="1" applyFill="1" applyBorder="1" applyAlignment="1" applyProtection="1">
      <alignment horizontal="center" vertical="center"/>
    </xf>
    <xf numFmtId="14" fontId="55" fillId="0" borderId="1" xfId="0" applyNumberFormat="1" applyFont="1" applyFill="1" applyBorder="1" applyAlignment="1" applyProtection="1">
      <alignment horizontal="center" vertical="center"/>
    </xf>
    <xf numFmtId="14" fontId="54" fillId="0" borderId="1" xfId="0" applyNumberFormat="1" applyFont="1" applyFill="1" applyBorder="1" applyAlignment="1">
      <alignment horizontal="center" vertical="center"/>
    </xf>
    <xf numFmtId="14" fontId="52" fillId="0" borderId="1" xfId="0" applyNumberFormat="1" applyFont="1" applyFill="1" applyBorder="1" applyAlignment="1" applyProtection="1">
      <alignment horizontal="center" vertical="center" wrapText="1"/>
      <protection locked="0"/>
    </xf>
    <xf numFmtId="169" fontId="52" fillId="0" borderId="1" xfId="0" applyNumberFormat="1" applyFont="1" applyFill="1" applyBorder="1" applyAlignment="1" applyProtection="1">
      <alignment horizontal="center" vertical="center" wrapText="1"/>
      <protection locked="0"/>
    </xf>
    <xf numFmtId="1" fontId="52" fillId="0" borderId="1" xfId="0" applyNumberFormat="1" applyFont="1" applyFill="1" applyBorder="1" applyAlignment="1" applyProtection="1">
      <alignment horizontal="center" vertical="center" wrapText="1"/>
      <protection locked="0"/>
    </xf>
    <xf numFmtId="44" fontId="51" fillId="0" borderId="1" xfId="2" applyFont="1" applyFill="1" applyBorder="1" applyAlignment="1" applyProtection="1">
      <alignment horizontal="center" vertical="center"/>
      <protection locked="0"/>
    </xf>
    <xf numFmtId="170" fontId="51" fillId="0" borderId="1" xfId="0" applyNumberFormat="1" applyFont="1" applyFill="1" applyBorder="1" applyAlignment="1" applyProtection="1">
      <alignment horizontal="center" vertical="center"/>
      <protection locked="0"/>
    </xf>
    <xf numFmtId="44" fontId="51" fillId="0" borderId="1" xfId="2" applyFont="1" applyFill="1" applyBorder="1" applyAlignment="1" applyProtection="1">
      <alignment horizontal="center" vertical="center" wrapText="1"/>
      <protection locked="0"/>
    </xf>
    <xf numFmtId="170" fontId="51" fillId="0" borderId="1" xfId="0" applyNumberFormat="1" applyFont="1" applyFill="1" applyBorder="1" applyAlignment="1" applyProtection="1">
      <alignment horizontal="center" vertical="center" wrapText="1"/>
      <protection locked="0"/>
    </xf>
    <xf numFmtId="1" fontId="51" fillId="0" borderId="1" xfId="0" quotePrefix="1" applyNumberFormat="1" applyFont="1" applyFill="1" applyBorder="1" applyAlignment="1" applyProtection="1">
      <alignment horizontal="center" vertical="center"/>
      <protection locked="0"/>
    </xf>
    <xf numFmtId="0" fontId="51" fillId="0" borderId="1" xfId="0" quotePrefix="1" applyFont="1" applyFill="1" applyBorder="1" applyAlignment="1">
      <alignment horizontal="center" vertical="center" wrapText="1"/>
    </xf>
    <xf numFmtId="0" fontId="51" fillId="0" borderId="1" xfId="0" applyFont="1" applyFill="1" applyBorder="1" applyAlignment="1">
      <alignment horizontal="center" vertical="center" wrapText="1"/>
    </xf>
    <xf numFmtId="0" fontId="58" fillId="0" borderId="1" xfId="1" quotePrefix="1" applyNumberFormat="1" applyFont="1" applyFill="1" applyBorder="1" applyAlignment="1" applyProtection="1">
      <alignment horizontal="center" vertical="center" wrapText="1"/>
      <protection locked="0"/>
    </xf>
    <xf numFmtId="0" fontId="51" fillId="0" borderId="1" xfId="87" quotePrefix="1" applyFont="1" applyFill="1" applyBorder="1" applyAlignment="1">
      <alignment horizontal="center" vertical="center" wrapText="1"/>
    </xf>
    <xf numFmtId="0" fontId="51" fillId="0" borderId="1" xfId="87" quotePrefix="1" applyFont="1" applyFill="1" applyBorder="1" applyAlignment="1">
      <alignment horizontal="center" vertical="center"/>
    </xf>
    <xf numFmtId="44" fontId="51" fillId="0" borderId="1" xfId="2" quotePrefix="1" applyFont="1" applyFill="1" applyBorder="1" applyAlignment="1" applyProtection="1">
      <alignment horizontal="center" vertical="center" wrapText="1"/>
      <protection locked="0"/>
    </xf>
    <xf numFmtId="170" fontId="51" fillId="0" borderId="1" xfId="0" quotePrefix="1" applyNumberFormat="1" applyFont="1" applyFill="1" applyBorder="1" applyAlignment="1" applyProtection="1">
      <alignment horizontal="center" vertical="center" wrapText="1"/>
      <protection locked="0"/>
    </xf>
    <xf numFmtId="1" fontId="51" fillId="0" borderId="1" xfId="0" quotePrefix="1" applyNumberFormat="1" applyFont="1" applyFill="1" applyBorder="1" applyAlignment="1" applyProtection="1">
      <alignment horizontal="center" vertical="center" wrapText="1"/>
      <protection locked="0"/>
    </xf>
    <xf numFmtId="0" fontId="51" fillId="0" borderId="1" xfId="0" applyNumberFormat="1" applyFont="1" applyFill="1" applyBorder="1" applyAlignment="1" applyProtection="1">
      <alignment horizontal="center" vertical="center" wrapText="1"/>
      <protection locked="0"/>
    </xf>
    <xf numFmtId="14" fontId="51" fillId="0" borderId="1" xfId="0" applyNumberFormat="1" applyFont="1" applyFill="1" applyBorder="1" applyAlignment="1">
      <alignment horizontal="center" vertical="center"/>
    </xf>
    <xf numFmtId="0" fontId="54" fillId="0" borderId="0" xfId="0" applyFont="1" applyFill="1" applyBorder="1"/>
    <xf numFmtId="1" fontId="51" fillId="0" borderId="1" xfId="0" applyNumberFormat="1" applyFont="1" applyFill="1" applyBorder="1" applyAlignment="1">
      <alignment horizontal="center" vertical="center" wrapText="1"/>
    </xf>
    <xf numFmtId="44" fontId="51" fillId="0" borderId="1" xfId="2" applyFont="1" applyFill="1" applyBorder="1" applyAlignment="1">
      <alignment horizontal="center" vertical="center"/>
    </xf>
    <xf numFmtId="170" fontId="51" fillId="0" borderId="1" xfId="0" applyNumberFormat="1" applyFont="1" applyFill="1" applyBorder="1" applyAlignment="1">
      <alignment horizontal="center" vertical="center"/>
    </xf>
    <xf numFmtId="14" fontId="51" fillId="0" borderId="1" xfId="0" applyNumberFormat="1" applyFont="1" applyFill="1" applyBorder="1" applyAlignment="1">
      <alignment horizontal="center" vertical="center" wrapText="1"/>
    </xf>
    <xf numFmtId="0" fontId="55" fillId="0" borderId="0" xfId="0" applyFont="1" applyFill="1" applyBorder="1" applyAlignment="1" applyProtection="1">
      <alignment horizontal="center" vertical="center" wrapText="1"/>
      <protection locked="0"/>
    </xf>
    <xf numFmtId="0" fontId="54" fillId="0" borderId="1" xfId="0" applyFont="1" applyFill="1" applyBorder="1"/>
    <xf numFmtId="0" fontId="54" fillId="0" borderId="1" xfId="0" applyFont="1" applyFill="1" applyBorder="1" applyAlignment="1" applyProtection="1">
      <alignment horizontal="center" vertical="center" wrapText="1"/>
      <protection locked="0"/>
    </xf>
    <xf numFmtId="0" fontId="51" fillId="0" borderId="1" xfId="41" applyFont="1" applyFill="1" applyBorder="1" applyAlignment="1">
      <alignment horizontal="center" vertical="center" wrapText="1"/>
    </xf>
    <xf numFmtId="0" fontId="51" fillId="0" borderId="1" xfId="41" applyFont="1" applyFill="1" applyBorder="1" applyAlignment="1">
      <alignment horizontal="center" vertical="center"/>
    </xf>
    <xf numFmtId="0" fontId="51" fillId="0" borderId="21" xfId="0" applyFont="1" applyFill="1" applyBorder="1" applyAlignment="1">
      <alignment horizontal="center" vertical="center"/>
    </xf>
    <xf numFmtId="0" fontId="54" fillId="0" borderId="21" xfId="0" applyFont="1" applyFill="1" applyBorder="1" applyAlignment="1">
      <alignment horizontal="center" vertical="center"/>
    </xf>
    <xf numFmtId="0" fontId="51" fillId="0" borderId="21" xfId="0" applyFont="1" applyFill="1" applyBorder="1" applyAlignment="1">
      <alignment horizontal="center" vertical="center" wrapText="1"/>
    </xf>
    <xf numFmtId="14" fontId="52" fillId="2" borderId="1" xfId="0" applyNumberFormat="1" applyFont="1" applyFill="1" applyBorder="1" applyAlignment="1" applyProtection="1">
      <alignment horizontal="center" vertical="center" wrapText="1"/>
      <protection locked="0"/>
    </xf>
    <xf numFmtId="0" fontId="52" fillId="2" borderId="1" xfId="0" applyFont="1" applyFill="1" applyBorder="1" applyAlignment="1" applyProtection="1">
      <alignment horizontal="center" vertical="center" wrapText="1"/>
      <protection locked="0"/>
    </xf>
    <xf numFmtId="0" fontId="53" fillId="2" borderId="1" xfId="0" applyFont="1" applyFill="1" applyBorder="1" applyAlignment="1" applyProtection="1">
      <alignment horizontal="center" vertical="center" wrapText="1"/>
      <protection locked="0"/>
    </xf>
    <xf numFmtId="167" fontId="52" fillId="2" borderId="1" xfId="0" applyNumberFormat="1" applyFont="1" applyFill="1" applyBorder="1" applyAlignment="1" applyProtection="1">
      <alignment horizontal="center" vertical="center" wrapText="1"/>
      <protection locked="0"/>
    </xf>
    <xf numFmtId="169" fontId="53" fillId="2" borderId="1" xfId="0" applyNumberFormat="1" applyFont="1" applyFill="1" applyBorder="1" applyAlignment="1" applyProtection="1">
      <alignment horizontal="center" vertical="center" wrapText="1"/>
      <protection hidden="1"/>
    </xf>
    <xf numFmtId="171" fontId="53" fillId="2" borderId="1" xfId="0" applyNumberFormat="1" applyFont="1" applyFill="1" applyBorder="1" applyAlignment="1" applyProtection="1">
      <alignment horizontal="center" vertical="center" wrapText="1"/>
      <protection hidden="1"/>
    </xf>
    <xf numFmtId="44" fontId="52" fillId="2" borderId="1" xfId="2" applyFont="1" applyFill="1" applyBorder="1" applyAlignment="1" applyProtection="1">
      <alignment horizontal="center" vertical="center" wrapText="1"/>
      <protection locked="0"/>
    </xf>
    <xf numFmtId="168" fontId="52" fillId="2" borderId="1" xfId="0" applyNumberFormat="1" applyFont="1" applyFill="1" applyBorder="1" applyAlignment="1" applyProtection="1">
      <alignment horizontal="center" vertical="center" wrapText="1"/>
      <protection locked="0"/>
    </xf>
    <xf numFmtId="14" fontId="51" fillId="2" borderId="1" xfId="0" applyNumberFormat="1" applyFont="1" applyFill="1" applyBorder="1" applyAlignment="1" applyProtection="1">
      <alignment horizontal="center" vertical="center" wrapText="1"/>
      <protection locked="0"/>
    </xf>
    <xf numFmtId="14" fontId="53" fillId="2" borderId="1" xfId="0" applyNumberFormat="1" applyFont="1" applyFill="1" applyBorder="1" applyAlignment="1" applyProtection="1">
      <alignment horizontal="center" vertical="center" wrapText="1"/>
      <protection hidden="1"/>
    </xf>
    <xf numFmtId="170" fontId="52" fillId="2" borderId="1" xfId="0" applyNumberFormat="1" applyFont="1" applyFill="1" applyBorder="1" applyAlignment="1" applyProtection="1">
      <alignment horizontal="center" vertical="center" wrapText="1"/>
      <protection locked="0"/>
    </xf>
    <xf numFmtId="170" fontId="53" fillId="2" borderId="1" xfId="0" applyNumberFormat="1" applyFont="1" applyFill="1" applyBorder="1" applyAlignment="1" applyProtection="1">
      <alignment horizontal="center" vertical="center" wrapText="1"/>
      <protection hidden="1"/>
    </xf>
    <xf numFmtId="0" fontId="51" fillId="56" borderId="1" xfId="0" applyFont="1" applyFill="1" applyBorder="1" applyAlignment="1" applyProtection="1">
      <alignment horizontal="center" vertical="center"/>
      <protection locked="0"/>
    </xf>
    <xf numFmtId="0" fontId="51" fillId="56" borderId="1" xfId="0" applyFont="1" applyFill="1" applyBorder="1" applyAlignment="1" applyProtection="1">
      <alignment horizontal="center" vertical="center" wrapText="1"/>
      <protection locked="0"/>
    </xf>
    <xf numFmtId="1" fontId="51" fillId="56" borderId="1" xfId="0" applyNumberFormat="1" applyFont="1" applyFill="1" applyBorder="1" applyAlignment="1" applyProtection="1">
      <alignment horizontal="center" vertical="center"/>
      <protection locked="0"/>
    </xf>
    <xf numFmtId="0" fontId="51" fillId="56" borderId="1" xfId="0" quotePrefix="1" applyNumberFormat="1" applyFont="1" applyFill="1" applyBorder="1" applyAlignment="1" applyProtection="1">
      <alignment horizontal="center" vertical="center"/>
      <protection locked="0"/>
    </xf>
    <xf numFmtId="0" fontId="51" fillId="56" borderId="1" xfId="0" applyNumberFormat="1" applyFont="1" applyFill="1" applyBorder="1" applyAlignment="1" applyProtection="1">
      <alignment horizontal="center" vertical="center"/>
      <protection locked="0"/>
    </xf>
    <xf numFmtId="0" fontId="51" fillId="56" borderId="1" xfId="0" applyFont="1" applyFill="1" applyBorder="1" applyAlignment="1" applyProtection="1">
      <alignment horizontal="center" vertical="center"/>
    </xf>
    <xf numFmtId="0" fontId="51" fillId="56" borderId="1" xfId="0" quotePrefix="1" applyNumberFormat="1" applyFont="1" applyFill="1" applyBorder="1" applyAlignment="1" applyProtection="1">
      <alignment horizontal="center" vertical="center" wrapText="1"/>
      <protection locked="0"/>
    </xf>
    <xf numFmtId="1" fontId="51" fillId="56" borderId="1" xfId="0" applyNumberFormat="1" applyFont="1" applyFill="1" applyBorder="1" applyAlignment="1" applyProtection="1">
      <alignment horizontal="center" vertical="center" wrapText="1"/>
      <protection locked="0"/>
    </xf>
    <xf numFmtId="0" fontId="51" fillId="56" borderId="1" xfId="0" quotePrefix="1" applyFont="1" applyFill="1" applyBorder="1" applyAlignment="1">
      <alignment horizontal="center" vertical="center" wrapText="1"/>
    </xf>
    <xf numFmtId="0" fontId="51" fillId="56" borderId="1" xfId="0" applyFont="1" applyFill="1" applyBorder="1" applyAlignment="1">
      <alignment horizontal="center" vertical="center"/>
    </xf>
    <xf numFmtId="0" fontId="51" fillId="56" borderId="1" xfId="0" applyFont="1" applyFill="1" applyBorder="1" applyAlignment="1">
      <alignment horizontal="center" vertical="center" wrapText="1"/>
    </xf>
    <xf numFmtId="0" fontId="51" fillId="56" borderId="1" xfId="0" applyNumberFormat="1" applyFont="1" applyFill="1" applyBorder="1" applyAlignment="1" applyProtection="1">
      <alignment horizontal="center" vertical="center" wrapText="1"/>
      <protection locked="0"/>
    </xf>
    <xf numFmtId="0" fontId="54" fillId="56" borderId="1" xfId="0" applyFont="1" applyFill="1" applyBorder="1" applyAlignment="1" applyProtection="1">
      <alignment horizontal="center" vertical="center"/>
    </xf>
    <xf numFmtId="0" fontId="55" fillId="56" borderId="1" xfId="0" applyFont="1" applyFill="1" applyBorder="1" applyAlignment="1" applyProtection="1">
      <alignment horizontal="center" vertical="center"/>
    </xf>
    <xf numFmtId="0" fontId="51" fillId="56" borderId="1" xfId="0" applyFont="1" applyFill="1" applyBorder="1" applyAlignment="1" applyProtection="1">
      <alignment horizontal="center" vertical="center" wrapText="1"/>
    </xf>
    <xf numFmtId="1" fontId="51" fillId="56" borderId="1" xfId="0" applyNumberFormat="1" applyFont="1" applyFill="1" applyBorder="1" applyAlignment="1" applyProtection="1">
      <alignment horizontal="center" vertical="center"/>
    </xf>
    <xf numFmtId="0" fontId="55" fillId="56" borderId="1" xfId="0" applyFont="1" applyFill="1" applyBorder="1" applyAlignment="1" applyProtection="1">
      <alignment horizontal="center" vertical="center" wrapText="1"/>
    </xf>
    <xf numFmtId="0" fontId="51" fillId="56" borderId="1" xfId="0" quotePrefix="1" applyNumberFormat="1" applyFont="1" applyFill="1" applyBorder="1" applyAlignment="1" applyProtection="1">
      <alignment horizontal="center" vertical="center"/>
    </xf>
    <xf numFmtId="0" fontId="51" fillId="56" borderId="1" xfId="0" quotePrefix="1" applyNumberFormat="1" applyFont="1" applyFill="1" applyBorder="1" applyAlignment="1" applyProtection="1">
      <alignment horizontal="center" vertical="center" wrapText="1"/>
    </xf>
    <xf numFmtId="0" fontId="51" fillId="56" borderId="1" xfId="0" applyNumberFormat="1" applyFont="1" applyFill="1" applyBorder="1" applyAlignment="1" applyProtection="1">
      <alignment horizontal="center" vertical="center"/>
    </xf>
    <xf numFmtId="14" fontId="54" fillId="56" borderId="1" xfId="0" applyNumberFormat="1" applyFont="1" applyFill="1" applyBorder="1" applyAlignment="1" applyProtection="1">
      <alignment horizontal="center" vertical="center"/>
    </xf>
    <xf numFmtId="14" fontId="51" fillId="56" borderId="1" xfId="0" applyNumberFormat="1" applyFont="1" applyFill="1" applyBorder="1" applyAlignment="1" applyProtection="1">
      <alignment horizontal="center" vertical="center"/>
      <protection locked="0"/>
    </xf>
    <xf numFmtId="14" fontId="51" fillId="56" borderId="1" xfId="0" applyNumberFormat="1" applyFont="1" applyFill="1" applyBorder="1" applyAlignment="1" applyProtection="1">
      <alignment horizontal="center" vertical="center" wrapText="1"/>
      <protection locked="0"/>
    </xf>
    <xf numFmtId="14" fontId="51" fillId="56" borderId="1" xfId="0" quotePrefix="1" applyNumberFormat="1" applyFont="1" applyFill="1" applyBorder="1" applyAlignment="1" applyProtection="1">
      <alignment horizontal="center" vertical="center"/>
      <protection locked="0"/>
    </xf>
    <xf numFmtId="14" fontId="51" fillId="56" borderId="1" xfId="0" quotePrefix="1" applyNumberFormat="1" applyFont="1" applyFill="1" applyBorder="1" applyAlignment="1" applyProtection="1">
      <alignment horizontal="center" vertical="center" wrapText="1"/>
      <protection locked="0"/>
    </xf>
    <xf numFmtId="14" fontId="55" fillId="56" borderId="1" xfId="0" applyNumberFormat="1" applyFont="1" applyFill="1" applyBorder="1" applyAlignment="1" applyProtection="1">
      <alignment horizontal="center" vertical="center"/>
    </xf>
    <xf numFmtId="14" fontId="51" fillId="56" borderId="1" xfId="0" applyNumberFormat="1" applyFont="1" applyFill="1" applyBorder="1" applyAlignment="1">
      <alignment horizontal="center" vertical="center" wrapText="1"/>
    </xf>
    <xf numFmtId="14" fontId="51" fillId="56" borderId="1" xfId="0" applyNumberFormat="1" applyFont="1" applyFill="1" applyBorder="1" applyAlignment="1">
      <alignment horizontal="center" vertical="center"/>
    </xf>
    <xf numFmtId="0" fontId="51" fillId="56" borderId="1" xfId="41" applyFont="1" applyFill="1" applyBorder="1" applyAlignment="1">
      <alignment horizontal="center" vertical="center" wrapText="1"/>
    </xf>
    <xf numFmtId="0" fontId="54" fillId="56" borderId="1" xfId="0" applyFont="1" applyFill="1" applyBorder="1" applyAlignment="1" applyProtection="1">
      <alignment horizontal="center" vertical="center" wrapText="1"/>
    </xf>
    <xf numFmtId="14" fontId="51" fillId="56" borderId="1" xfId="0" applyNumberFormat="1" applyFont="1" applyFill="1" applyBorder="1" applyAlignment="1" applyProtection="1">
      <alignment horizontal="center" vertical="center"/>
    </xf>
    <xf numFmtId="0" fontId="51" fillId="56" borderId="20" xfId="0" applyFont="1" applyFill="1" applyBorder="1" applyAlignment="1" applyProtection="1">
      <alignment horizontal="center" vertical="center" wrapText="1"/>
      <protection locked="0"/>
    </xf>
    <xf numFmtId="0" fontId="51" fillId="56" borderId="0" xfId="0" applyFont="1" applyFill="1" applyBorder="1" applyAlignment="1" applyProtection="1">
      <alignment horizontal="center" vertical="center"/>
    </xf>
    <xf numFmtId="0" fontId="54" fillId="56" borderId="0" xfId="0" applyFont="1" applyFill="1" applyBorder="1" applyAlignment="1" applyProtection="1">
      <alignment horizontal="center" vertical="center"/>
    </xf>
    <xf numFmtId="14" fontId="54" fillId="56" borderId="0" xfId="0" applyNumberFormat="1" applyFont="1" applyFill="1" applyBorder="1" applyAlignment="1" applyProtection="1">
      <alignment horizontal="center" vertical="center"/>
    </xf>
    <xf numFmtId="0" fontId="51" fillId="56" borderId="0" xfId="0" quotePrefix="1" applyNumberFormat="1" applyFont="1" applyFill="1" applyBorder="1" applyAlignment="1" applyProtection="1">
      <alignment horizontal="center" vertical="center"/>
    </xf>
    <xf numFmtId="14" fontId="55" fillId="56" borderId="0" xfId="0" applyNumberFormat="1" applyFont="1" applyFill="1" applyBorder="1" applyAlignment="1" applyProtection="1">
      <alignment horizontal="center" vertical="center"/>
    </xf>
  </cellXfs>
  <cellStyles count="296">
    <cellStyle name="20% - Accent1" xfId="178" builtinId="30" customBuiltin="1"/>
    <cellStyle name="20% - Accent1 2" xfId="201"/>
    <cellStyle name="20% - Accent2" xfId="182" builtinId="34" customBuiltin="1"/>
    <cellStyle name="20% - Accent2 2" xfId="202"/>
    <cellStyle name="20% - Accent3" xfId="186" builtinId="38" customBuiltin="1"/>
    <cellStyle name="20% - Accent3 2" xfId="203"/>
    <cellStyle name="20% - Accent4" xfId="190" builtinId="42" customBuiltin="1"/>
    <cellStyle name="20% - Accent4 2" xfId="204"/>
    <cellStyle name="20% - Accent5" xfId="194" builtinId="46" customBuiltin="1"/>
    <cellStyle name="20% - Accent5 2" xfId="205"/>
    <cellStyle name="20% - Accent6" xfId="198" builtinId="50" customBuiltin="1"/>
    <cellStyle name="20% - Accent6 2" xfId="206"/>
    <cellStyle name="40% - Accent1" xfId="179" builtinId="31" customBuiltin="1"/>
    <cellStyle name="40% - Accent1 2" xfId="207"/>
    <cellStyle name="40% - Accent2" xfId="183" builtinId="35" customBuiltin="1"/>
    <cellStyle name="40% - Accent2 2" xfId="208"/>
    <cellStyle name="40% - Accent3" xfId="187" builtinId="39" customBuiltin="1"/>
    <cellStyle name="40% - Accent3 2" xfId="209"/>
    <cellStyle name="40% - Accent4" xfId="191" builtinId="43" customBuiltin="1"/>
    <cellStyle name="40% - Accent4 2" xfId="210"/>
    <cellStyle name="40% - Accent5" xfId="195" builtinId="47" customBuiltin="1"/>
    <cellStyle name="40% - Accent5 2" xfId="211"/>
    <cellStyle name="40% - Accent6" xfId="199" builtinId="51" customBuiltin="1"/>
    <cellStyle name="40% - Accent6 2" xfId="212"/>
    <cellStyle name="60% - Accent1" xfId="180" builtinId="32" customBuiltin="1"/>
    <cellStyle name="60% - Accent1 2" xfId="213"/>
    <cellStyle name="60% - Accent2" xfId="184" builtinId="36" customBuiltin="1"/>
    <cellStyle name="60% - Accent2 2" xfId="214"/>
    <cellStyle name="60% - Accent3" xfId="188" builtinId="40" customBuiltin="1"/>
    <cellStyle name="60% - Accent3 2" xfId="215"/>
    <cellStyle name="60% - Accent4" xfId="192" builtinId="44" customBuiltin="1"/>
    <cellStyle name="60% - Accent4 2" xfId="216"/>
    <cellStyle name="60% - Accent5" xfId="196" builtinId="48" customBuiltin="1"/>
    <cellStyle name="60% - Accent5 2" xfId="217"/>
    <cellStyle name="60% - Accent6" xfId="200" builtinId="52" customBuiltin="1"/>
    <cellStyle name="60% - Accent6 2" xfId="218"/>
    <cellStyle name="Accent1" xfId="177" builtinId="29" customBuiltin="1"/>
    <cellStyle name="Accent1 2" xfId="219"/>
    <cellStyle name="Accent2" xfId="181" builtinId="33" customBuiltin="1"/>
    <cellStyle name="Accent2 2" xfId="220"/>
    <cellStyle name="Accent3" xfId="185" builtinId="37" customBuiltin="1"/>
    <cellStyle name="Accent3 2" xfId="221"/>
    <cellStyle name="Accent4" xfId="189" builtinId="41" customBuiltin="1"/>
    <cellStyle name="Accent4 2" xfId="222"/>
    <cellStyle name="Accent5" xfId="193" builtinId="45" customBuiltin="1"/>
    <cellStyle name="Accent5 2" xfId="223"/>
    <cellStyle name="Accent6" xfId="197" builtinId="49" customBuiltin="1"/>
    <cellStyle name="Accent6 2" xfId="224"/>
    <cellStyle name="Bad" xfId="166" builtinId="27" customBuiltin="1"/>
    <cellStyle name="Bad 2" xfId="225"/>
    <cellStyle name="Bad 2 2" xfId="243"/>
    <cellStyle name="Calculation" xfId="170" builtinId="22" customBuiltin="1"/>
    <cellStyle name="Calculation 2" xfId="226"/>
    <cellStyle name="Check Cell" xfId="172" builtinId="23" customBuiltin="1"/>
    <cellStyle name="Check Cell 2" xfId="227"/>
    <cellStyle name="Currency" xfId="2" builtinId="4"/>
    <cellStyle name="Currency 2" xfId="7"/>
    <cellStyle name="Currency 3" xfId="11"/>
    <cellStyle name="Currency 3 2" xfId="13"/>
    <cellStyle name="Currency 3 3" xfId="15"/>
    <cellStyle name="Currency 3 3 2" xfId="18"/>
    <cellStyle name="Excel Built-in Normal" xfId="8"/>
    <cellStyle name="Explanatory Text" xfId="175" builtinId="53" customBuiltin="1"/>
    <cellStyle name="Explanatory Text 2" xfId="228"/>
    <cellStyle name="Followed Hyperlink 2" xfId="62"/>
    <cellStyle name="Good" xfId="165" builtinId="26" customBuiltin="1"/>
    <cellStyle name="Good 2" xfId="229"/>
    <cellStyle name="Good 2 2" xfId="245"/>
    <cellStyle name="Heading 1" xfId="161" builtinId="16" customBuiltin="1"/>
    <cellStyle name="Heading 1 2" xfId="230"/>
    <cellStyle name="Heading 2" xfId="162" builtinId="17" customBuiltin="1"/>
    <cellStyle name="Heading 2 2" xfId="231"/>
    <cellStyle name="Heading 3" xfId="163" builtinId="18" customBuiltin="1"/>
    <cellStyle name="Heading 3 2" xfId="232"/>
    <cellStyle name="Heading 4" xfId="164" builtinId="19" customBuiltin="1"/>
    <cellStyle name="Heading 4 2" xfId="233"/>
    <cellStyle name="Hyperlink" xfId="1" builtinId="8"/>
    <cellStyle name="Hyperlink 2" xfId="3"/>
    <cellStyle name="Hyperlink 2 2" xfId="270"/>
    <cellStyle name="Hyperlink 3" xfId="4"/>
    <cellStyle name="Hyperlink 4" xfId="16"/>
    <cellStyle name="Input" xfId="168" builtinId="20" customBuiltin="1"/>
    <cellStyle name="Input 2" xfId="234"/>
    <cellStyle name="Linked Cell" xfId="171" builtinId="24" customBuiltin="1"/>
    <cellStyle name="Linked Cell 2" xfId="235"/>
    <cellStyle name="Neutral" xfId="167" builtinId="28" customBuiltin="1"/>
    <cellStyle name="Neutral 2" xfId="236"/>
    <cellStyle name="Normal" xfId="0" builtinId="0"/>
    <cellStyle name="Normal 2" xfId="5"/>
    <cellStyle name="Normal 2 2" xfId="9"/>
    <cellStyle name="Normal 2 2 2" xfId="271"/>
    <cellStyle name="Normal 2 3" xfId="242"/>
    <cellStyle name="Normal 3" xfId="6"/>
    <cellStyle name="Normal 3 2" xfId="244"/>
    <cellStyle name="Normal 4" xfId="10"/>
    <cellStyle name="Normal 4 2" xfId="12"/>
    <cellStyle name="Normal 4 3" xfId="14"/>
    <cellStyle name="Normal 4 3 2" xfId="17"/>
    <cellStyle name="Normal 4 4" xfId="19"/>
    <cellStyle name="Normal 4 5" xfId="20"/>
    <cellStyle name="Normal 4 6" xfId="21"/>
    <cellStyle name="Normal 5" xfId="22"/>
    <cellStyle name="Normal 5 2" xfId="24"/>
    <cellStyle name="Normal 5 3" xfId="25"/>
    <cellStyle name="Normal 5 3 2" xfId="27"/>
    <cellStyle name="Normal 5 4" xfId="26"/>
    <cellStyle name="Normal 5 4 2" xfId="29"/>
    <cellStyle name="Normal 5 4 3" xfId="28"/>
    <cellStyle name="Normal 5 4 3 2" xfId="30"/>
    <cellStyle name="Normal 5 4 3 3" xfId="32"/>
    <cellStyle name="Normal 5 4 3 3 2" xfId="36"/>
    <cellStyle name="Normal 5 4 3 3 3" xfId="34"/>
    <cellStyle name="Normal 5 4 3 3 4" xfId="38"/>
    <cellStyle name="Normal 5 4 3 3 4 2" xfId="41"/>
    <cellStyle name="Normal 5 4 3 3 4 3" xfId="43"/>
    <cellStyle name="Normal 5 4 3 3 4 3 2" xfId="47"/>
    <cellStyle name="Normal 5 4 3 3 4 3 3" xfId="45"/>
    <cellStyle name="Normal 5 4 3 3 4 3 3 2" xfId="49"/>
    <cellStyle name="Normal 5 4 3 3 4 3 3 3" xfId="53"/>
    <cellStyle name="Normal 5 4 3 3 4 3 3 3 2" xfId="57"/>
    <cellStyle name="Normal 5 4 3 3 4 3 3 3 3" xfId="66"/>
    <cellStyle name="Normal 5 4 3 3 4 3 3 3 3 2" xfId="70"/>
    <cellStyle name="Normal 5 4 3 3 4 3 3 3 3 3" xfId="78"/>
    <cellStyle name="Normal 5 4 3 3 4 3 3 3 3 3 2" xfId="86"/>
    <cellStyle name="Normal 5 4 3 3 4 3 3 3 3 3 3" xfId="103"/>
    <cellStyle name="Normal 5 4 3 3 4 3 3 3 3 3 3 2" xfId="119"/>
    <cellStyle name="Normal 5 4 3 3 4 3 3 3 3 3 3 3" xfId="135"/>
    <cellStyle name="Normal 5 4 3 3 4 3 3 3 3 3 3 4" xfId="159"/>
    <cellStyle name="Normal 5 4 3 3 4 3 3 3 3 3 3 4 2" xfId="269"/>
    <cellStyle name="Normal 5 4 3 3 4 3 3 3 3 3 3 4 3" xfId="295"/>
    <cellStyle name="Normal 5 4 3 3 4 3 3 3 3 3 4" xfId="143"/>
    <cellStyle name="Normal 5 4 3 3 4 3 3 3 3 3 4 2" xfId="253"/>
    <cellStyle name="Normal 5 4 3 3 4 3 3 3 3 3 4 3" xfId="279"/>
    <cellStyle name="Normal 5 4 3 3 4 3 3 3 3 4" xfId="95"/>
    <cellStyle name="Normal 5 4 3 3 4 3 3 3 3 4 2" xfId="111"/>
    <cellStyle name="Normal 5 4 3 3 4 3 3 3 3 4 3" xfId="127"/>
    <cellStyle name="Normal 5 4 3 3 4 3 3 3 3 4 4" xfId="151"/>
    <cellStyle name="Normal 5 4 3 3 4 3 3 3 3 4 4 2" xfId="261"/>
    <cellStyle name="Normal 5 4 3 3 4 3 3 3 3 4 4 3" xfId="287"/>
    <cellStyle name="Normal 5 4 3 3 4 3 3 3 4" xfId="74"/>
    <cellStyle name="Normal 5 4 3 3 4 3 3 3 4 2" xfId="81"/>
    <cellStyle name="Normal 5 4 3 3 4 3 3 3 4 3" xfId="99"/>
    <cellStyle name="Normal 5 4 3 3 4 3 3 3 4 3 2" xfId="115"/>
    <cellStyle name="Normal 5 4 3 3 4 3 3 3 4 3 3" xfId="131"/>
    <cellStyle name="Normal 5 4 3 3 4 3 3 3 4 3 4" xfId="155"/>
    <cellStyle name="Normal 5 4 3 3 4 3 3 3 4 3 4 2" xfId="265"/>
    <cellStyle name="Normal 5 4 3 3 4 3 3 3 4 3 4 3" xfId="291"/>
    <cellStyle name="Normal 5 4 3 3 4 3 3 3 4 4" xfId="139"/>
    <cellStyle name="Normal 5 4 3 3 4 3 3 3 4 4 2" xfId="249"/>
    <cellStyle name="Normal 5 4 3 3 4 3 3 3 4 4 3" xfId="275"/>
    <cellStyle name="Normal 5 4 3 3 4 3 3 3 5" xfId="91"/>
    <cellStyle name="Normal 5 4 3 3 4 3 3 3 5 2" xfId="107"/>
    <cellStyle name="Normal 5 4 3 3 4 3 3 3 5 3" xfId="123"/>
    <cellStyle name="Normal 5 4 3 3 4 3 3 3 5 4" xfId="147"/>
    <cellStyle name="Normal 5 4 3 3 4 3 3 3 5 4 2" xfId="257"/>
    <cellStyle name="Normal 5 4 3 3 4 3 3 3 5 4 3" xfId="283"/>
    <cellStyle name="Normal 5 4 3 3 4 3 4" xfId="59"/>
    <cellStyle name="Normal 5 4 3 3 4 4" xfId="51"/>
    <cellStyle name="Normal 5 4 3 3 4 4 2" xfId="55"/>
    <cellStyle name="Normal 5 4 3 3 4 4 3" xfId="64"/>
    <cellStyle name="Normal 5 4 3 3 4 4 3 2" xfId="68"/>
    <cellStyle name="Normal 5 4 3 3 4 4 3 3" xfId="76"/>
    <cellStyle name="Normal 5 4 3 3 4 4 3 3 2" xfId="79"/>
    <cellStyle name="Normal 5 4 3 3 4 4 3 3 3" xfId="101"/>
    <cellStyle name="Normal 5 4 3 3 4 4 3 3 3 2" xfId="117"/>
    <cellStyle name="Normal 5 4 3 3 4 4 3 3 3 3" xfId="133"/>
    <cellStyle name="Normal 5 4 3 3 4 4 3 3 3 4" xfId="157"/>
    <cellStyle name="Normal 5 4 3 3 4 4 3 3 3 4 2" xfId="267"/>
    <cellStyle name="Normal 5 4 3 3 4 4 3 3 3 4 3" xfId="293"/>
    <cellStyle name="Normal 5 4 3 3 4 4 3 3 4" xfId="141"/>
    <cellStyle name="Normal 5 4 3 3 4 4 3 3 4 2" xfId="251"/>
    <cellStyle name="Normal 5 4 3 3 4 4 3 3 4 3" xfId="277"/>
    <cellStyle name="Normal 5 4 3 3 4 4 3 4" xfId="93"/>
    <cellStyle name="Normal 5 4 3 3 4 4 3 4 2" xfId="109"/>
    <cellStyle name="Normal 5 4 3 3 4 4 3 4 3" xfId="125"/>
    <cellStyle name="Normal 5 4 3 3 4 4 3 4 4" xfId="149"/>
    <cellStyle name="Normal 5 4 3 3 4 4 3 4 4 2" xfId="259"/>
    <cellStyle name="Normal 5 4 3 3 4 4 3 4 4 3" xfId="285"/>
    <cellStyle name="Normal 5 4 3 3 4 4 4" xfId="72"/>
    <cellStyle name="Normal 5 4 3 3 4 4 4 2" xfId="83"/>
    <cellStyle name="Normal 5 4 3 3 4 4 4 3" xfId="97"/>
    <cellStyle name="Normal 5 4 3 3 4 4 4 3 2" xfId="113"/>
    <cellStyle name="Normal 5 4 3 3 4 4 4 3 3" xfId="129"/>
    <cellStyle name="Normal 5 4 3 3 4 4 4 3 4" xfId="153"/>
    <cellStyle name="Normal 5 4 3 3 4 4 4 3 4 2" xfId="263"/>
    <cellStyle name="Normal 5 4 3 3 4 4 4 3 4 3" xfId="289"/>
    <cellStyle name="Normal 5 4 3 3 4 4 4 4" xfId="137"/>
    <cellStyle name="Normal 5 4 3 3 4 4 4 4 2" xfId="247"/>
    <cellStyle name="Normal 5 4 3 3 4 4 4 4 3" xfId="273"/>
    <cellStyle name="Normal 5 4 3 3 4 4 5" xfId="89"/>
    <cellStyle name="Normal 5 4 3 3 4 4 5 2" xfId="105"/>
    <cellStyle name="Normal 5 4 3 3 4 4 5 3" xfId="121"/>
    <cellStyle name="Normal 5 4 3 3 4 4 5 4" xfId="145"/>
    <cellStyle name="Normal 5 4 3 3 4 4 5 4 2" xfId="255"/>
    <cellStyle name="Normal 5 4 3 3 4 4 5 4 3" xfId="281"/>
    <cellStyle name="Normal 5 4 3 3 5" xfId="60"/>
    <cellStyle name="Normal 5 4 4" xfId="31"/>
    <cellStyle name="Normal 5 4 4 2" xfId="35"/>
    <cellStyle name="Normal 5 4 4 3" xfId="33"/>
    <cellStyle name="Normal 5 4 4 4" xfId="37"/>
    <cellStyle name="Normal 5 4 4 4 2" xfId="40"/>
    <cellStyle name="Normal 5 4 4 4 3" xfId="42"/>
    <cellStyle name="Normal 5 4 4 4 3 2" xfId="46"/>
    <cellStyle name="Normal 5 4 4 4 3 3" xfId="44"/>
    <cellStyle name="Normal 5 4 4 4 3 3 2" xfId="48"/>
    <cellStyle name="Normal 5 4 4 4 3 3 3" xfId="52"/>
    <cellStyle name="Normal 5 4 4 4 3 3 3 2" xfId="56"/>
    <cellStyle name="Normal 5 4 4 4 3 3 3 3" xfId="65"/>
    <cellStyle name="Normal 5 4 4 4 3 3 3 3 2" xfId="69"/>
    <cellStyle name="Normal 5 4 4 4 3 3 3 3 3" xfId="77"/>
    <cellStyle name="Normal 5 4 4 4 3 3 3 3 3 2" xfId="85"/>
    <cellStyle name="Normal 5 4 4 4 3 3 3 3 3 3" xfId="102"/>
    <cellStyle name="Normal 5 4 4 4 3 3 3 3 3 3 2" xfId="118"/>
    <cellStyle name="Normal 5 4 4 4 3 3 3 3 3 3 3" xfId="134"/>
    <cellStyle name="Normal 5 4 4 4 3 3 3 3 3 3 4" xfId="158"/>
    <cellStyle name="Normal 5 4 4 4 3 3 3 3 3 3 4 2" xfId="268"/>
    <cellStyle name="Normal 5 4 4 4 3 3 3 3 3 3 4 3" xfId="294"/>
    <cellStyle name="Normal 5 4 4 4 3 3 3 3 3 4" xfId="142"/>
    <cellStyle name="Normal 5 4 4 4 3 3 3 3 3 4 2" xfId="252"/>
    <cellStyle name="Normal 5 4 4 4 3 3 3 3 3 4 3" xfId="278"/>
    <cellStyle name="Normal 5 4 4 4 3 3 3 3 4" xfId="94"/>
    <cellStyle name="Normal 5 4 4 4 3 3 3 3 4 2" xfId="110"/>
    <cellStyle name="Normal 5 4 4 4 3 3 3 3 4 3" xfId="126"/>
    <cellStyle name="Normal 5 4 4 4 3 3 3 3 4 4" xfId="150"/>
    <cellStyle name="Normal 5 4 4 4 3 3 3 3 4 4 2" xfId="260"/>
    <cellStyle name="Normal 5 4 4 4 3 3 3 3 4 4 3" xfId="286"/>
    <cellStyle name="Normal 5 4 4 4 3 3 3 4" xfId="73"/>
    <cellStyle name="Normal 5 4 4 4 3 3 3 4 2" xfId="82"/>
    <cellStyle name="Normal 5 4 4 4 3 3 3 4 3" xfId="98"/>
    <cellStyle name="Normal 5 4 4 4 3 3 3 4 3 2" xfId="114"/>
    <cellStyle name="Normal 5 4 4 4 3 3 3 4 3 3" xfId="130"/>
    <cellStyle name="Normal 5 4 4 4 3 3 3 4 3 4" xfId="154"/>
    <cellStyle name="Normal 5 4 4 4 3 3 3 4 3 4 2" xfId="264"/>
    <cellStyle name="Normal 5 4 4 4 3 3 3 4 3 4 3" xfId="290"/>
    <cellStyle name="Normal 5 4 4 4 3 3 3 4 4" xfId="138"/>
    <cellStyle name="Normal 5 4 4 4 3 3 3 4 4 2" xfId="248"/>
    <cellStyle name="Normal 5 4 4 4 3 3 3 4 4 3" xfId="274"/>
    <cellStyle name="Normal 5 4 4 4 3 3 3 5" xfId="90"/>
    <cellStyle name="Normal 5 4 4 4 3 3 3 5 2" xfId="106"/>
    <cellStyle name="Normal 5 4 4 4 3 3 3 5 3" xfId="122"/>
    <cellStyle name="Normal 5 4 4 4 3 3 3 5 4" xfId="146"/>
    <cellStyle name="Normal 5 4 4 4 3 3 3 5 4 2" xfId="256"/>
    <cellStyle name="Normal 5 4 4 4 3 3 3 5 4 3" xfId="282"/>
    <cellStyle name="Normal 5 4 4 4 3 4" xfId="58"/>
    <cellStyle name="Normal 5 4 4 4 4" xfId="50"/>
    <cellStyle name="Normal 5 4 4 4 4 2" xfId="54"/>
    <cellStyle name="Normal 5 4 4 4 4 3" xfId="63"/>
    <cellStyle name="Normal 5 4 4 4 4 3 2" xfId="67"/>
    <cellStyle name="Normal 5 4 4 4 4 3 3" xfId="75"/>
    <cellStyle name="Normal 5 4 4 4 4 3 3 2" xfId="80"/>
    <cellStyle name="Normal 5 4 4 4 4 3 3 3" xfId="100"/>
    <cellStyle name="Normal 5 4 4 4 4 3 3 3 2" xfId="116"/>
    <cellStyle name="Normal 5 4 4 4 4 3 3 3 3" xfId="132"/>
    <cellStyle name="Normal 5 4 4 4 4 3 3 3 4" xfId="156"/>
    <cellStyle name="Normal 5 4 4 4 4 3 3 3 4 2" xfId="266"/>
    <cellStyle name="Normal 5 4 4 4 4 3 3 3 4 3" xfId="292"/>
    <cellStyle name="Normal 5 4 4 4 4 3 3 4" xfId="140"/>
    <cellStyle name="Normal 5 4 4 4 4 3 3 4 2" xfId="250"/>
    <cellStyle name="Normal 5 4 4 4 4 3 3 4 3" xfId="276"/>
    <cellStyle name="Normal 5 4 4 4 4 3 4" xfId="92"/>
    <cellStyle name="Normal 5 4 4 4 4 3 4 2" xfId="108"/>
    <cellStyle name="Normal 5 4 4 4 4 3 4 3" xfId="124"/>
    <cellStyle name="Normal 5 4 4 4 4 3 4 4" xfId="148"/>
    <cellStyle name="Normal 5 4 4 4 4 3 4 4 2" xfId="258"/>
    <cellStyle name="Normal 5 4 4 4 4 3 4 4 3" xfId="284"/>
    <cellStyle name="Normal 5 4 4 4 4 4" xfId="71"/>
    <cellStyle name="Normal 5 4 4 4 4 4 2" xfId="84"/>
    <cellStyle name="Normal 5 4 4 4 4 4 3" xfId="96"/>
    <cellStyle name="Normal 5 4 4 4 4 4 3 2" xfId="112"/>
    <cellStyle name="Normal 5 4 4 4 4 4 3 3" xfId="128"/>
    <cellStyle name="Normal 5 4 4 4 4 4 3 4" xfId="152"/>
    <cellStyle name="Normal 5 4 4 4 4 4 3 4 2" xfId="262"/>
    <cellStyle name="Normal 5 4 4 4 4 4 3 4 3" xfId="288"/>
    <cellStyle name="Normal 5 4 4 4 4 4 4" xfId="136"/>
    <cellStyle name="Normal 5 4 4 4 4 4 4 2" xfId="246"/>
    <cellStyle name="Normal 5 4 4 4 4 4 4 3" xfId="272"/>
    <cellStyle name="Normal 5 4 4 4 4 5" xfId="88"/>
    <cellStyle name="Normal 5 4 4 4 4 5 2" xfId="104"/>
    <cellStyle name="Normal 5 4 4 4 4 5 3" xfId="120"/>
    <cellStyle name="Normal 5 4 4 4 4 5 4" xfId="144"/>
    <cellStyle name="Normal 5 4 4 4 4 5 4 2" xfId="254"/>
    <cellStyle name="Normal 5 4 4 4 4 5 4 3" xfId="280"/>
    <cellStyle name="Normal 5 4 4 5" xfId="61"/>
    <cellStyle name="Normal 5 4 5" xfId="39"/>
    <cellStyle name="Normal 6" xfId="87"/>
    <cellStyle name="Note" xfId="174" builtinId="10" customBuiltin="1"/>
    <cellStyle name="Note 2" xfId="237"/>
    <cellStyle name="Output" xfId="169" builtinId="21" customBuiltin="1"/>
    <cellStyle name="Output 2" xfId="238"/>
    <cellStyle name="Style 1" xfId="23"/>
    <cellStyle name="Title" xfId="160" builtinId="15" customBuiltin="1"/>
    <cellStyle name="Title 2" xfId="239"/>
    <cellStyle name="Total" xfId="176" builtinId="25" customBuiltin="1"/>
    <cellStyle name="Total 2" xfId="240"/>
    <cellStyle name="Warning Text" xfId="173" builtinId="11" customBuiltin="1"/>
    <cellStyle name="Warning Text 2" xfId="24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99"/>
      <color rgb="FFF2FAA6"/>
      <color rgb="FF0FCD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hammonds@valleyhealth.org" TargetMode="External"/><Relationship Id="rId1" Type="http://schemas.openxmlformats.org/officeDocument/2006/relationships/hyperlink" Target="mailto:jhammonds@valleyhealth.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30"/>
  <sheetViews>
    <sheetView tabSelected="1" topLeftCell="B1" zoomScale="70" zoomScaleNormal="70" workbookViewId="0">
      <pane xSplit="5" ySplit="1" topLeftCell="G2" activePane="bottomRight" state="frozenSplit"/>
      <selection activeCell="B1" sqref="B1"/>
      <selection pane="topRight" activeCell="B1" sqref="B1"/>
      <selection pane="bottomLeft" activeCell="B1" sqref="B1"/>
      <selection pane="bottomRight" activeCell="B1" sqref="B1"/>
    </sheetView>
  </sheetViews>
  <sheetFormatPr defaultColWidth="12.85546875" defaultRowHeight="15.75"/>
  <cols>
    <col min="1" max="1" width="25.7109375" style="46" hidden="1" customWidth="1"/>
    <col min="2" max="2" width="11.42578125" style="5" bestFit="1" customWidth="1"/>
    <col min="3" max="4" width="15.7109375" style="5" bestFit="1" customWidth="1"/>
    <col min="5" max="5" width="33.5703125" style="25" hidden="1" customWidth="1"/>
    <col min="6" max="6" width="79.28515625" style="38" customWidth="1"/>
    <col min="7" max="7" width="17.7109375" style="5" hidden="1" customWidth="1"/>
    <col min="8" max="8" width="52.140625" style="5" hidden="1" customWidth="1"/>
    <col min="9" max="9" width="23.42578125" style="5" hidden="1" customWidth="1"/>
    <col min="10" max="10" width="21.7109375" style="5" hidden="1" customWidth="1"/>
    <col min="11" max="11" width="30.28515625" style="5" hidden="1" customWidth="1"/>
    <col min="12" max="12" width="75.28515625" style="38" hidden="1" customWidth="1"/>
    <col min="13" max="13" width="49.7109375" style="5" hidden="1" customWidth="1"/>
    <col min="14" max="14" width="28.7109375" style="5" hidden="1" customWidth="1"/>
    <col min="15" max="15" width="31.140625" style="5" hidden="1" customWidth="1"/>
    <col min="16" max="16" width="33" style="25" hidden="1" customWidth="1"/>
    <col min="17" max="17" width="65.85546875" style="38" hidden="1" customWidth="1"/>
    <col min="18" max="18" width="188.7109375" style="38" hidden="1" customWidth="1"/>
    <col min="19" max="19" width="28.28515625" style="5" hidden="1" customWidth="1"/>
    <col min="20" max="20" width="25.7109375" style="46" hidden="1" customWidth="1"/>
    <col min="21" max="21" width="30.7109375" style="14" customWidth="1"/>
    <col min="22" max="22" width="30.7109375" style="25" customWidth="1"/>
    <col min="23" max="23" width="37.5703125" style="49" hidden="1" customWidth="1"/>
    <col min="24" max="24" width="21.7109375" style="5" hidden="1" customWidth="1"/>
    <col min="25" max="25" width="47.85546875" style="46" hidden="1" customWidth="1"/>
    <col min="26" max="26" width="34.7109375" style="46" hidden="1" customWidth="1"/>
    <col min="27" max="27" width="30.7109375" style="28" customWidth="1"/>
    <col min="28" max="28" width="31" style="50" hidden="1" customWidth="1"/>
    <col min="29" max="29" width="56.85546875" style="28" hidden="1" customWidth="1"/>
    <col min="30" max="30" width="37.28515625" style="46" hidden="1" customWidth="1"/>
    <col min="31" max="31" width="30.7109375" style="28" customWidth="1"/>
    <col min="32" max="32" width="40.28515625" style="46" hidden="1" customWidth="1"/>
    <col min="33" max="33" width="35.42578125" style="5" hidden="1" customWidth="1"/>
    <col min="34" max="34" width="30.7109375" style="25" customWidth="1"/>
    <col min="35" max="35" width="36" style="46" hidden="1" customWidth="1"/>
    <col min="36" max="36" width="37.28515625" style="46" hidden="1" customWidth="1"/>
    <col min="37" max="37" width="30.7109375" style="28" customWidth="1"/>
    <col min="38" max="38" width="30.7109375" style="51" customWidth="1"/>
    <col min="39" max="39" width="30.7109375" style="28" customWidth="1"/>
    <col min="40" max="40" width="38.85546875" style="46" hidden="1" customWidth="1"/>
    <col min="41" max="41" width="30.7109375" style="46" customWidth="1"/>
    <col min="42" max="42" width="30.7109375" style="28" customWidth="1"/>
    <col min="43" max="43" width="45.28515625" style="46" hidden="1" customWidth="1"/>
    <col min="44" max="44" width="254.28515625" style="38" hidden="1" customWidth="1"/>
    <col min="45" max="45" width="16" style="48" hidden="1" customWidth="1"/>
    <col min="46" max="46" width="30.5703125" style="46" hidden="1" customWidth="1"/>
    <col min="47" max="47" width="35.42578125" style="46" hidden="1" customWidth="1"/>
    <col min="48" max="48" width="42.5703125" style="38" hidden="1" customWidth="1"/>
    <col min="49" max="16384" width="12.85546875" style="5"/>
  </cols>
  <sheetData>
    <row r="1" spans="1:48" ht="31.5">
      <c r="A1" s="60" t="s">
        <v>3585</v>
      </c>
      <c r="B1" s="61" t="s">
        <v>4337</v>
      </c>
      <c r="C1" s="61" t="s">
        <v>0</v>
      </c>
      <c r="D1" s="61" t="s">
        <v>760</v>
      </c>
      <c r="E1" s="62" t="s">
        <v>2716</v>
      </c>
      <c r="F1" s="61" t="s">
        <v>1</v>
      </c>
      <c r="G1" s="61" t="s">
        <v>6931</v>
      </c>
      <c r="H1" s="61" t="s">
        <v>2708</v>
      </c>
      <c r="I1" s="61" t="s">
        <v>2709</v>
      </c>
      <c r="J1" s="61" t="s">
        <v>2707</v>
      </c>
      <c r="K1" s="63" t="s">
        <v>2710</v>
      </c>
      <c r="L1" s="61" t="s">
        <v>2704</v>
      </c>
      <c r="M1" s="61" t="s">
        <v>2705</v>
      </c>
      <c r="N1" s="61" t="s">
        <v>2706</v>
      </c>
      <c r="O1" s="61" t="s">
        <v>2736</v>
      </c>
      <c r="P1" s="62" t="s">
        <v>3546</v>
      </c>
      <c r="Q1" s="61" t="s">
        <v>4652</v>
      </c>
      <c r="R1" s="61" t="s">
        <v>4589</v>
      </c>
      <c r="S1" s="61" t="s">
        <v>2711</v>
      </c>
      <c r="T1" s="60" t="s">
        <v>2726</v>
      </c>
      <c r="U1" s="64" t="s">
        <v>6932</v>
      </c>
      <c r="V1" s="65" t="s">
        <v>6933</v>
      </c>
      <c r="W1" s="66" t="s">
        <v>2754</v>
      </c>
      <c r="X1" s="67" t="s">
        <v>2755</v>
      </c>
      <c r="Y1" s="68" t="s">
        <v>6883</v>
      </c>
      <c r="Z1" s="60" t="s">
        <v>3543</v>
      </c>
      <c r="AA1" s="69" t="s">
        <v>6934</v>
      </c>
      <c r="AB1" s="70" t="s">
        <v>4384</v>
      </c>
      <c r="AC1" s="71" t="s">
        <v>4651</v>
      </c>
      <c r="AD1" s="60" t="s">
        <v>4502</v>
      </c>
      <c r="AE1" s="69" t="s">
        <v>6935</v>
      </c>
      <c r="AF1" s="60" t="s">
        <v>5193</v>
      </c>
      <c r="AG1" s="70" t="s">
        <v>4503</v>
      </c>
      <c r="AH1" s="71" t="s">
        <v>6936</v>
      </c>
      <c r="AI1" s="60" t="s">
        <v>4504</v>
      </c>
      <c r="AJ1" s="60" t="s">
        <v>4505</v>
      </c>
      <c r="AK1" s="69" t="s">
        <v>6937</v>
      </c>
      <c r="AL1" s="60" t="s">
        <v>6938</v>
      </c>
      <c r="AM1" s="69" t="s">
        <v>6939</v>
      </c>
      <c r="AN1" s="60" t="s">
        <v>4506</v>
      </c>
      <c r="AO1" s="60" t="s">
        <v>6940</v>
      </c>
      <c r="AP1" s="69" t="s">
        <v>6941</v>
      </c>
      <c r="AQ1" s="29" t="s">
        <v>4507</v>
      </c>
      <c r="AR1" s="30" t="s">
        <v>3562</v>
      </c>
      <c r="AS1" s="31" t="s">
        <v>5185</v>
      </c>
      <c r="AT1" s="29" t="s">
        <v>4874</v>
      </c>
      <c r="AU1" s="30" t="s">
        <v>4875</v>
      </c>
      <c r="AV1" s="30" t="s">
        <v>4876</v>
      </c>
    </row>
    <row r="2" spans="1:48">
      <c r="A2" s="1"/>
      <c r="B2" s="72" t="s">
        <v>1745</v>
      </c>
      <c r="C2" s="72" t="s">
        <v>206</v>
      </c>
      <c r="D2" s="72" t="s">
        <v>1453</v>
      </c>
      <c r="E2" s="19" t="s">
        <v>2717</v>
      </c>
      <c r="F2" s="73" t="s">
        <v>1454</v>
      </c>
      <c r="G2" s="72" t="s">
        <v>4852</v>
      </c>
      <c r="H2" s="8" t="s">
        <v>6702</v>
      </c>
      <c r="I2" s="8" t="s">
        <v>71</v>
      </c>
      <c r="J2" s="8">
        <v>26416</v>
      </c>
      <c r="K2" s="8" t="s">
        <v>3397</v>
      </c>
      <c r="L2" s="4" t="s">
        <v>3611</v>
      </c>
      <c r="M2" s="8" t="s">
        <v>3612</v>
      </c>
      <c r="N2" s="8" t="s">
        <v>4663</v>
      </c>
      <c r="O2" s="8">
        <v>581</v>
      </c>
      <c r="P2" s="19" t="s">
        <v>4872</v>
      </c>
      <c r="Q2" s="4"/>
      <c r="R2" s="4" t="s">
        <v>2727</v>
      </c>
      <c r="S2" s="8" t="s">
        <v>2712</v>
      </c>
      <c r="T2" s="1">
        <v>40669</v>
      </c>
      <c r="U2" s="84" t="str">
        <f t="shared" ref="U2:U37" si="0">IF(T2="","N","Y")</f>
        <v>Y</v>
      </c>
      <c r="V2" s="84" t="str">
        <f t="shared" ref="V2:V37" si="1">IF(T2="","N/A",IF(T2="TBD","N","Y"))</f>
        <v>Y</v>
      </c>
      <c r="W2" s="32">
        <v>11447.2</v>
      </c>
      <c r="X2" s="8" t="s">
        <v>2756</v>
      </c>
      <c r="Y2" s="1"/>
      <c r="Z2" s="1">
        <v>40682</v>
      </c>
      <c r="AA2" s="84" t="str">
        <f t="shared" ref="AA2:AA37" si="2">IF(V2="N/A","N/A",IF(Z2="","N","Y"))</f>
        <v>Y</v>
      </c>
      <c r="AB2" s="33">
        <v>1420</v>
      </c>
      <c r="AC2" s="15">
        <f t="shared" ref="AC2:AC37" si="3">IF(U2="N",0,IF(AB2="","TBD",IF(AB2="N/A",0,IF(ISNUMBER(AB2)=TRUE,AB2,"Included"))))</f>
        <v>1420</v>
      </c>
      <c r="AD2" s="1">
        <v>40817</v>
      </c>
      <c r="AE2" s="92" t="str">
        <f t="shared" ref="AE2:AE37" si="4">IF(Q2="",IF(U2="N","N/A",IF(AD2="N/A","N/A",IF(AD2="","TBD",IF(ISNUMBER(AF2),"Complete","Complete")))),"""Removed")</f>
        <v>Complete</v>
      </c>
      <c r="AF2" s="1">
        <v>40795</v>
      </c>
      <c r="AG2" s="8" t="s">
        <v>2756</v>
      </c>
      <c r="AH2" s="89" t="str">
        <f t="shared" ref="AH2:AH37" si="5">IF(Q2="",IF(U2="N","No Build Required",IF(AG2="N","No Build Required",IF(AG2="N/A","No Build Required",IF(AG2="","TBD",IF(ISNUMBER(AJ2),"Complete",IF(ISNUMBER(AI2),"Scheduled","TBD")))))),"Removed")</f>
        <v>No Build Required</v>
      </c>
      <c r="AI2" s="1" t="s">
        <v>4508</v>
      </c>
      <c r="AJ2" s="1" t="s">
        <v>4508</v>
      </c>
      <c r="AK2" s="84" t="str">
        <f>IF(Q2="",IF(U2="N","Complete",IF(AL2="","TBD",IF(AL2="N/A","Complete",IF(ISNUMBER(AL2),"Complete","")))),"Removed")</f>
        <v>Complete</v>
      </c>
      <c r="AL2" s="93">
        <v>40806</v>
      </c>
      <c r="AM2" s="84" t="str">
        <f>IF(Q2="",IF(AO2="","TBD",IF(AO2="N/A","N/A",IF(ISNUMBER(AO2),"Complete","TBD"))),"N/A")</f>
        <v>Complete</v>
      </c>
      <c r="AN2" s="1">
        <v>41131</v>
      </c>
      <c r="AO2" s="93">
        <v>41087</v>
      </c>
      <c r="AP2" s="97" t="str">
        <f>IF(Q2="",IF(AK2="Complete",IF(AM2="TBD","Waiting on Router","Ready"),"Pending Fiber Completion"),"Removed")</f>
        <v>Ready</v>
      </c>
      <c r="AQ2" s="1">
        <v>41131</v>
      </c>
      <c r="AR2" s="4" t="s">
        <v>4037</v>
      </c>
      <c r="AS2" s="9">
        <v>1</v>
      </c>
      <c r="AT2" s="1"/>
      <c r="AU2" s="1"/>
      <c r="AV2" s="4"/>
    </row>
    <row r="3" spans="1:48">
      <c r="A3" s="1"/>
      <c r="B3" s="72" t="s">
        <v>1746</v>
      </c>
      <c r="C3" s="72" t="s">
        <v>206</v>
      </c>
      <c r="D3" s="72" t="s">
        <v>774</v>
      </c>
      <c r="E3" s="18" t="s">
        <v>2717</v>
      </c>
      <c r="F3" s="73" t="s">
        <v>775</v>
      </c>
      <c r="G3" s="72" t="s">
        <v>4852</v>
      </c>
      <c r="H3" s="8" t="s">
        <v>776</v>
      </c>
      <c r="I3" s="8" t="s">
        <v>255</v>
      </c>
      <c r="J3" s="8">
        <v>26250</v>
      </c>
      <c r="K3" s="8" t="s">
        <v>3396</v>
      </c>
      <c r="L3" s="4" t="s">
        <v>3680</v>
      </c>
      <c r="M3" s="8" t="s">
        <v>3681</v>
      </c>
      <c r="N3" s="8" t="s">
        <v>3529</v>
      </c>
      <c r="O3" s="8">
        <v>316</v>
      </c>
      <c r="P3" s="18"/>
      <c r="Q3" s="4"/>
      <c r="R3" s="4" t="s">
        <v>2727</v>
      </c>
      <c r="S3" s="8" t="s">
        <v>2713</v>
      </c>
      <c r="T3" s="1">
        <v>40641</v>
      </c>
      <c r="U3" s="85" t="str">
        <f t="shared" si="0"/>
        <v>Y</v>
      </c>
      <c r="V3" s="85" t="str">
        <f t="shared" si="1"/>
        <v>Y</v>
      </c>
      <c r="W3" s="32">
        <v>54308.800000000003</v>
      </c>
      <c r="X3" s="8" t="s">
        <v>2756</v>
      </c>
      <c r="Y3" s="1"/>
      <c r="Z3" s="1">
        <v>40682</v>
      </c>
      <c r="AA3" s="84" t="str">
        <f t="shared" si="2"/>
        <v>Y</v>
      </c>
      <c r="AB3" s="33">
        <v>6880</v>
      </c>
      <c r="AC3" s="15">
        <f t="shared" si="3"/>
        <v>6880</v>
      </c>
      <c r="AD3" s="1">
        <v>40940</v>
      </c>
      <c r="AE3" s="92" t="str">
        <f t="shared" si="4"/>
        <v>Complete</v>
      </c>
      <c r="AF3" s="1">
        <v>40654</v>
      </c>
      <c r="AG3" s="8" t="s">
        <v>697</v>
      </c>
      <c r="AH3" s="89" t="str">
        <f t="shared" si="5"/>
        <v>Complete</v>
      </c>
      <c r="AI3" s="1">
        <v>41081</v>
      </c>
      <c r="AJ3" s="1">
        <v>41029</v>
      </c>
      <c r="AK3" s="84" t="str">
        <f>IF(Q3="",IF(U3="N","N/A",IF(AL3="","TBD",IF(AL3="N/A","N/A",IF(ISNUMBER(AL3),"Complete","")))),"Removed")</f>
        <v>Complete</v>
      </c>
      <c r="AL3" s="94">
        <v>41045</v>
      </c>
      <c r="AM3" s="85" t="str">
        <f>IF(Q3="",IF(AO3="","TBD",IF(AO3="N/A","N/A",IF(ISNUMBER(AO3),"Complete","TBD"))),"N/A")</f>
        <v>Complete</v>
      </c>
      <c r="AN3" s="1">
        <v>41047</v>
      </c>
      <c r="AO3" s="93">
        <v>40780</v>
      </c>
      <c r="AP3" s="97" t="str">
        <f>IF(Q3="",IF(AK3="Complete",IF(AM3="TBD","Waiting on Router","Ready"),"Pending Fiber Completion"),"Removed")</f>
        <v>Ready</v>
      </c>
      <c r="AQ3" s="1">
        <v>41047</v>
      </c>
      <c r="AR3" s="4" t="s">
        <v>4037</v>
      </c>
      <c r="AS3" s="9">
        <v>1</v>
      </c>
      <c r="AT3" s="1"/>
      <c r="AU3" s="1"/>
      <c r="AV3" s="4"/>
    </row>
    <row r="4" spans="1:48">
      <c r="A4" s="1"/>
      <c r="B4" s="72" t="s">
        <v>1747</v>
      </c>
      <c r="C4" s="72" t="s">
        <v>206</v>
      </c>
      <c r="D4" s="72" t="s">
        <v>774</v>
      </c>
      <c r="E4" s="18" t="s">
        <v>2717</v>
      </c>
      <c r="F4" s="73" t="s">
        <v>777</v>
      </c>
      <c r="G4" s="72" t="s">
        <v>4852</v>
      </c>
      <c r="H4" s="8" t="s">
        <v>778</v>
      </c>
      <c r="I4" s="8" t="s">
        <v>71</v>
      </c>
      <c r="J4" s="8">
        <v>26416</v>
      </c>
      <c r="K4" s="8" t="s">
        <v>3395</v>
      </c>
      <c r="L4" s="4" t="s">
        <v>3680</v>
      </c>
      <c r="M4" s="8" t="s">
        <v>3681</v>
      </c>
      <c r="N4" s="8" t="s">
        <v>3530</v>
      </c>
      <c r="O4" s="8">
        <v>317</v>
      </c>
      <c r="P4" s="18"/>
      <c r="Q4" s="4"/>
      <c r="R4" s="4" t="s">
        <v>4645</v>
      </c>
      <c r="S4" s="8" t="s">
        <v>2713</v>
      </c>
      <c r="T4" s="1">
        <v>40935</v>
      </c>
      <c r="U4" s="85" t="str">
        <f t="shared" si="0"/>
        <v>Y</v>
      </c>
      <c r="V4" s="85" t="str">
        <f t="shared" si="1"/>
        <v>Y</v>
      </c>
      <c r="W4" s="32">
        <v>29124</v>
      </c>
      <c r="X4" s="8" t="s">
        <v>697</v>
      </c>
      <c r="Y4" s="1">
        <v>40952</v>
      </c>
      <c r="Z4" s="1">
        <v>41008</v>
      </c>
      <c r="AA4" s="84" t="str">
        <f t="shared" si="2"/>
        <v>Y</v>
      </c>
      <c r="AB4" s="33">
        <v>4215</v>
      </c>
      <c r="AC4" s="15">
        <f t="shared" si="3"/>
        <v>4215</v>
      </c>
      <c r="AD4" s="1">
        <v>40940</v>
      </c>
      <c r="AE4" s="92" t="str">
        <f t="shared" si="4"/>
        <v>Complete</v>
      </c>
      <c r="AF4" s="1">
        <v>41058</v>
      </c>
      <c r="AG4" s="8" t="s">
        <v>697</v>
      </c>
      <c r="AH4" s="89" t="str">
        <f t="shared" si="5"/>
        <v>Complete</v>
      </c>
      <c r="AI4" s="1" t="s">
        <v>4508</v>
      </c>
      <c r="AJ4" s="1">
        <v>41093</v>
      </c>
      <c r="AK4" s="84" t="str">
        <f>IF(Q4="",IF(U4="N","N/A",IF(AL4="","TBD",IF(AL4="N/A","N/A",IF(ISNUMBER(AL4),"Complete","")))),"Removed")</f>
        <v>Complete</v>
      </c>
      <c r="AL4" s="94">
        <v>41106</v>
      </c>
      <c r="AM4" s="85" t="str">
        <f>IF(Q4="",IF(AO4="","TBD",IF(AO4="N/A","N/A",IF(ISNUMBER(AO4),"Complete","TBD"))),"N/A")</f>
        <v>Complete</v>
      </c>
      <c r="AN4" s="1"/>
      <c r="AO4" s="93">
        <v>40795</v>
      </c>
      <c r="AP4" s="97" t="str">
        <f>IF(Q4="",IF(AK4="Complete",IF(AM4="TBD","Waiting on Router","Ready"),"Pending Fiber Completion"),"Removed")</f>
        <v>Ready</v>
      </c>
      <c r="AQ4" s="1"/>
      <c r="AR4" s="4" t="s">
        <v>6737</v>
      </c>
      <c r="AS4" s="9">
        <v>1</v>
      </c>
      <c r="AT4" s="1"/>
      <c r="AU4" s="1"/>
      <c r="AV4" s="4"/>
    </row>
    <row r="5" spans="1:48" s="25" customFormat="1">
      <c r="A5" s="1"/>
      <c r="B5" s="72" t="s">
        <v>1748</v>
      </c>
      <c r="C5" s="72" t="s">
        <v>206</v>
      </c>
      <c r="D5" s="72" t="s">
        <v>774</v>
      </c>
      <c r="E5" s="18" t="s">
        <v>2717</v>
      </c>
      <c r="F5" s="73" t="s">
        <v>779</v>
      </c>
      <c r="G5" s="72" t="s">
        <v>4852</v>
      </c>
      <c r="H5" s="8" t="s">
        <v>4780</v>
      </c>
      <c r="I5" s="8" t="s">
        <v>780</v>
      </c>
      <c r="J5" s="8">
        <v>26275</v>
      </c>
      <c r="K5" s="8" t="s">
        <v>3394</v>
      </c>
      <c r="L5" s="4" t="s">
        <v>3680</v>
      </c>
      <c r="M5" s="8" t="s">
        <v>3681</v>
      </c>
      <c r="N5" s="8" t="s">
        <v>3531</v>
      </c>
      <c r="O5" s="8">
        <v>318</v>
      </c>
      <c r="P5" s="18"/>
      <c r="Q5" s="4"/>
      <c r="R5" s="4" t="s">
        <v>2727</v>
      </c>
      <c r="S5" s="8" t="s">
        <v>2713</v>
      </c>
      <c r="T5" s="1">
        <v>40648</v>
      </c>
      <c r="U5" s="85" t="str">
        <f t="shared" si="0"/>
        <v>Y</v>
      </c>
      <c r="V5" s="85" t="str">
        <f t="shared" si="1"/>
        <v>Y</v>
      </c>
      <c r="W5" s="32">
        <v>186268.74</v>
      </c>
      <c r="X5" s="8" t="s">
        <v>2756</v>
      </c>
      <c r="Y5" s="1"/>
      <c r="Z5" s="1">
        <v>40996</v>
      </c>
      <c r="AA5" s="84" t="str">
        <f t="shared" si="2"/>
        <v>Y</v>
      </c>
      <c r="AB5" s="33">
        <v>24969</v>
      </c>
      <c r="AC5" s="15">
        <f t="shared" si="3"/>
        <v>24969</v>
      </c>
      <c r="AD5" s="1">
        <v>40940</v>
      </c>
      <c r="AE5" s="92" t="str">
        <f t="shared" si="4"/>
        <v>Complete</v>
      </c>
      <c r="AF5" s="1">
        <v>41137</v>
      </c>
      <c r="AG5" s="8" t="s">
        <v>2756</v>
      </c>
      <c r="AH5" s="89" t="str">
        <f t="shared" si="5"/>
        <v>No Build Required</v>
      </c>
      <c r="AI5" s="1" t="s">
        <v>4508</v>
      </c>
      <c r="AJ5" s="1" t="s">
        <v>4508</v>
      </c>
      <c r="AK5" s="84" t="str">
        <f>IF(Q5="",IF(U5="N","N/A",IF(AL5="","TBD",IF(AL5="N/A","N/A",IF(ISNUMBER(AL5),"Complete","")))),"Removed")</f>
        <v>Complete</v>
      </c>
      <c r="AL5" s="93">
        <v>41137</v>
      </c>
      <c r="AM5" s="85" t="str">
        <f>IF(Q5="",IF(AO5="","TBD",IF(AO5="N/A","N/A",IF(ISNUMBER(AO5),"Complete","TBD"))),"N/A")</f>
        <v>Complete</v>
      </c>
      <c r="AN5" s="1">
        <v>41138</v>
      </c>
      <c r="AO5" s="93">
        <v>40784</v>
      </c>
      <c r="AP5" s="97" t="str">
        <f>IF(Q5="",IF(AK5="Complete",IF(AM5="TBD","Waiting on Router","Ready"),"Pending Fiber Completion"),"Removed")</f>
        <v>Ready</v>
      </c>
      <c r="AQ5" s="1">
        <v>41138</v>
      </c>
      <c r="AR5" s="4"/>
      <c r="AS5" s="9">
        <v>1</v>
      </c>
      <c r="AT5" s="1"/>
      <c r="AU5" s="1"/>
      <c r="AV5" s="4"/>
    </row>
    <row r="6" spans="1:48">
      <c r="A6" s="1"/>
      <c r="B6" s="72" t="s">
        <v>1749</v>
      </c>
      <c r="C6" s="72" t="s">
        <v>206</v>
      </c>
      <c r="D6" s="72" t="s">
        <v>774</v>
      </c>
      <c r="E6" s="18" t="s">
        <v>2717</v>
      </c>
      <c r="F6" s="73" t="s">
        <v>781</v>
      </c>
      <c r="G6" s="72" t="s">
        <v>4852</v>
      </c>
      <c r="H6" s="8" t="s">
        <v>6705</v>
      </c>
      <c r="I6" s="8" t="s">
        <v>782</v>
      </c>
      <c r="J6" s="8">
        <v>26405</v>
      </c>
      <c r="K6" s="8" t="s">
        <v>3393</v>
      </c>
      <c r="L6" s="4" t="s">
        <v>3680</v>
      </c>
      <c r="M6" s="8" t="s">
        <v>3681</v>
      </c>
      <c r="N6" s="8" t="s">
        <v>3532</v>
      </c>
      <c r="O6" s="8">
        <v>319</v>
      </c>
      <c r="P6" s="18"/>
      <c r="Q6" s="4"/>
      <c r="R6" s="4" t="s">
        <v>4772</v>
      </c>
      <c r="S6" s="8" t="s">
        <v>2713</v>
      </c>
      <c r="T6" s="1">
        <v>40648</v>
      </c>
      <c r="U6" s="85" t="str">
        <f t="shared" si="0"/>
        <v>Y</v>
      </c>
      <c r="V6" s="85" t="str">
        <f t="shared" si="1"/>
        <v>Y</v>
      </c>
      <c r="W6" s="32">
        <v>229909.74</v>
      </c>
      <c r="X6" s="8" t="s">
        <v>2756</v>
      </c>
      <c r="Y6" s="1"/>
      <c r="Z6" s="1">
        <v>40794</v>
      </c>
      <c r="AA6" s="84" t="str">
        <f t="shared" si="2"/>
        <v>Y</v>
      </c>
      <c r="AB6" s="33">
        <v>30819</v>
      </c>
      <c r="AC6" s="15">
        <f t="shared" si="3"/>
        <v>30819</v>
      </c>
      <c r="AD6" s="1">
        <v>40969</v>
      </c>
      <c r="AE6" s="92" t="str">
        <f t="shared" si="4"/>
        <v>Complete</v>
      </c>
      <c r="AF6" s="1">
        <v>41173</v>
      </c>
      <c r="AG6" s="8" t="s">
        <v>2756</v>
      </c>
      <c r="AH6" s="89" t="str">
        <f t="shared" si="5"/>
        <v>No Build Required</v>
      </c>
      <c r="AI6" s="1" t="s">
        <v>4508</v>
      </c>
      <c r="AJ6" s="1" t="s">
        <v>4508</v>
      </c>
      <c r="AK6" s="84" t="str">
        <f>IF(Q6="",IF(U6="N","N/A",IF(AL6="","TBD",IF(AL6="N/A","N/A",IF(ISNUMBER(AL6),"Complete","")))),"Removed")</f>
        <v>Complete</v>
      </c>
      <c r="AL6" s="93">
        <v>41173</v>
      </c>
      <c r="AM6" s="85" t="str">
        <f>IF(Q6="",IF(AO6="","TBD",IF(AO6="N/A","N/A",IF(ISNUMBER(AO6),"Complete","TBD"))),"N/A")</f>
        <v>Complete</v>
      </c>
      <c r="AN6" s="1">
        <v>41003</v>
      </c>
      <c r="AO6" s="93">
        <v>40918</v>
      </c>
      <c r="AP6" s="97" t="str">
        <f>IF(Q6="",IF(AK6="Complete",IF(AM6="TBD","Waiting on Router","Ready"),"Pending Fiber Completion"),"Removed")</f>
        <v>Ready</v>
      </c>
      <c r="AQ6" s="1">
        <v>41003</v>
      </c>
      <c r="AR6" s="4"/>
      <c r="AS6" s="9">
        <v>1</v>
      </c>
      <c r="AT6" s="1"/>
      <c r="AU6" s="1"/>
      <c r="AV6" s="4"/>
    </row>
    <row r="7" spans="1:48" ht="31.5">
      <c r="A7" s="1"/>
      <c r="B7" s="72" t="s">
        <v>1750</v>
      </c>
      <c r="C7" s="72" t="s">
        <v>206</v>
      </c>
      <c r="D7" s="72" t="s">
        <v>774</v>
      </c>
      <c r="E7" s="18" t="s">
        <v>2717</v>
      </c>
      <c r="F7" s="73" t="s">
        <v>783</v>
      </c>
      <c r="G7" s="72" t="s">
        <v>4852</v>
      </c>
      <c r="H7" s="8" t="s">
        <v>784</v>
      </c>
      <c r="I7" s="8" t="s">
        <v>785</v>
      </c>
      <c r="J7" s="8">
        <v>26347</v>
      </c>
      <c r="K7" s="8" t="s">
        <v>3392</v>
      </c>
      <c r="L7" s="4" t="s">
        <v>3680</v>
      </c>
      <c r="M7" s="8" t="s">
        <v>3681</v>
      </c>
      <c r="N7" s="8" t="s">
        <v>3533</v>
      </c>
      <c r="O7" s="8">
        <v>320</v>
      </c>
      <c r="P7" s="18"/>
      <c r="Q7" s="4"/>
      <c r="R7" s="4" t="s">
        <v>2727</v>
      </c>
      <c r="S7" s="8" t="s">
        <v>2713</v>
      </c>
      <c r="T7" s="1">
        <v>40648</v>
      </c>
      <c r="U7" s="85" t="str">
        <f t="shared" si="0"/>
        <v>Y</v>
      </c>
      <c r="V7" s="85" t="str">
        <f t="shared" si="1"/>
        <v>Y</v>
      </c>
      <c r="W7" s="32">
        <v>161113.62</v>
      </c>
      <c r="X7" s="8" t="s">
        <v>2756</v>
      </c>
      <c r="Y7" s="1"/>
      <c r="Z7" s="1">
        <v>40794</v>
      </c>
      <c r="AA7" s="84" t="str">
        <f t="shared" si="2"/>
        <v>Y</v>
      </c>
      <c r="AB7" s="33">
        <v>21597</v>
      </c>
      <c r="AC7" s="15">
        <f t="shared" si="3"/>
        <v>21597</v>
      </c>
      <c r="AD7" s="1">
        <v>40940</v>
      </c>
      <c r="AE7" s="92" t="str">
        <f t="shared" si="4"/>
        <v>Complete</v>
      </c>
      <c r="AF7" s="1">
        <v>40988</v>
      </c>
      <c r="AG7" s="8" t="s">
        <v>697</v>
      </c>
      <c r="AH7" s="89" t="str">
        <f t="shared" si="5"/>
        <v>Complete</v>
      </c>
      <c r="AI7" s="1">
        <v>41065</v>
      </c>
      <c r="AJ7" s="1">
        <v>41019</v>
      </c>
      <c r="AK7" s="84" t="str">
        <f>IF(Q7="",IF(U7="N","N/A",IF(AL7="","TBD",IF(AL7="N/A","N/A",IF(ISNUMBER(AL7),"Complete","")))),"Removed")</f>
        <v>Complete</v>
      </c>
      <c r="AL7" s="94">
        <v>41039</v>
      </c>
      <c r="AM7" s="89" t="str">
        <f>IF(Q7="",IF(AO7="","TBD",IF(AO7="N/A","N/A",IF(ISNUMBER(AO7),"Complete","TBD"))),"N/A")</f>
        <v>Complete</v>
      </c>
      <c r="AN7" s="1">
        <v>41039</v>
      </c>
      <c r="AO7" s="93">
        <v>40918</v>
      </c>
      <c r="AP7" s="97" t="str">
        <f>IF(Q7="",IF(AK7="Complete",IF(AM7="TBD","Waiting on Router","Ready"),"Pending Fiber Completion"),"Removed")</f>
        <v>Ready</v>
      </c>
      <c r="AQ7" s="1">
        <v>41039</v>
      </c>
      <c r="AR7" s="4" t="s">
        <v>4792</v>
      </c>
      <c r="AS7" s="9">
        <v>1</v>
      </c>
      <c r="AT7" s="1"/>
      <c r="AU7" s="1"/>
      <c r="AV7" s="4"/>
    </row>
    <row r="8" spans="1:48">
      <c r="A8" s="1"/>
      <c r="B8" s="72" t="s">
        <v>1751</v>
      </c>
      <c r="C8" s="72" t="s">
        <v>206</v>
      </c>
      <c r="D8" s="72" t="s">
        <v>774</v>
      </c>
      <c r="E8" s="18" t="s">
        <v>2717</v>
      </c>
      <c r="F8" s="73" t="s">
        <v>786</v>
      </c>
      <c r="G8" s="72" t="s">
        <v>4852</v>
      </c>
      <c r="H8" s="8" t="s">
        <v>787</v>
      </c>
      <c r="I8" s="8" t="s">
        <v>71</v>
      </c>
      <c r="J8" s="8">
        <v>26416</v>
      </c>
      <c r="K8" s="8" t="s">
        <v>3391</v>
      </c>
      <c r="L8" s="4" t="s">
        <v>3680</v>
      </c>
      <c r="M8" s="8" t="s">
        <v>3681</v>
      </c>
      <c r="N8" s="8" t="s">
        <v>3534</v>
      </c>
      <c r="O8" s="8">
        <v>321</v>
      </c>
      <c r="P8" s="18"/>
      <c r="Q8" s="4"/>
      <c r="R8" s="4" t="s">
        <v>4645</v>
      </c>
      <c r="S8" s="8" t="s">
        <v>2713</v>
      </c>
      <c r="T8" s="1">
        <v>40935</v>
      </c>
      <c r="U8" s="85" t="str">
        <f t="shared" si="0"/>
        <v>Y</v>
      </c>
      <c r="V8" s="85" t="str">
        <f t="shared" si="1"/>
        <v>Y</v>
      </c>
      <c r="W8" s="32">
        <v>31556.75</v>
      </c>
      <c r="X8" s="8" t="s">
        <v>2756</v>
      </c>
      <c r="Y8" s="1"/>
      <c r="Z8" s="1">
        <v>41008</v>
      </c>
      <c r="AA8" s="84" t="str">
        <f t="shared" si="2"/>
        <v>Y</v>
      </c>
      <c r="AB8" s="33">
        <v>2150</v>
      </c>
      <c r="AC8" s="15">
        <f t="shared" si="3"/>
        <v>2150</v>
      </c>
      <c r="AD8" s="1">
        <v>40940</v>
      </c>
      <c r="AE8" s="92" t="str">
        <f t="shared" si="4"/>
        <v>Complete</v>
      </c>
      <c r="AF8" s="1">
        <v>41050</v>
      </c>
      <c r="AG8" s="8" t="s">
        <v>2756</v>
      </c>
      <c r="AH8" s="89" t="str">
        <f t="shared" si="5"/>
        <v>No Build Required</v>
      </c>
      <c r="AI8" s="1" t="s">
        <v>4508</v>
      </c>
      <c r="AJ8" s="1" t="s">
        <v>4508</v>
      </c>
      <c r="AK8" s="84" t="str">
        <f>IF(Q8="",IF(U8="N","N/A",IF(AL8="","TBD",IF(AL8="N/A","N/A",IF(ISNUMBER(AL8),"Complete","")))),"Removed")</f>
        <v>Complete</v>
      </c>
      <c r="AL8" s="93">
        <v>41050</v>
      </c>
      <c r="AM8" s="89" t="str">
        <f>IF(Q8="",IF(AO8="","TBD",IF(AO8="N/A","N/A",IF(ISNUMBER(AO8),"Complete","TBD"))),"N/A")</f>
        <v>Complete</v>
      </c>
      <c r="AN8" s="1">
        <v>41054</v>
      </c>
      <c r="AO8" s="93">
        <v>40653</v>
      </c>
      <c r="AP8" s="97" t="str">
        <f>IF(Q8="",IF(AK8="Complete",IF(AM8="TBD","Waiting on Router","Ready"),"Pending Fiber Completion"),"Removed")</f>
        <v>Ready</v>
      </c>
      <c r="AQ8" s="1">
        <v>41054</v>
      </c>
      <c r="AR8" s="4"/>
      <c r="AS8" s="9">
        <v>1</v>
      </c>
      <c r="AT8" s="1"/>
      <c r="AU8" s="1"/>
      <c r="AV8" s="4"/>
    </row>
    <row r="9" spans="1:48">
      <c r="A9" s="1"/>
      <c r="B9" s="72" t="s">
        <v>1752</v>
      </c>
      <c r="C9" s="72" t="s">
        <v>206</v>
      </c>
      <c r="D9" s="72" t="s">
        <v>774</v>
      </c>
      <c r="E9" s="18" t="s">
        <v>2717</v>
      </c>
      <c r="F9" s="73" t="s">
        <v>788</v>
      </c>
      <c r="G9" s="72" t="s">
        <v>4852</v>
      </c>
      <c r="H9" s="8" t="s">
        <v>789</v>
      </c>
      <c r="I9" s="8" t="s">
        <v>790</v>
      </c>
      <c r="J9" s="8">
        <v>26238</v>
      </c>
      <c r="K9" s="8" t="s">
        <v>3390</v>
      </c>
      <c r="L9" s="4" t="s">
        <v>3680</v>
      </c>
      <c r="M9" s="8" t="s">
        <v>3681</v>
      </c>
      <c r="N9" s="8" t="s">
        <v>3535</v>
      </c>
      <c r="O9" s="8">
        <v>322</v>
      </c>
      <c r="P9" s="18"/>
      <c r="Q9" s="4"/>
      <c r="R9" s="4" t="s">
        <v>2727</v>
      </c>
      <c r="S9" s="8" t="s">
        <v>2713</v>
      </c>
      <c r="T9" s="1">
        <v>40648</v>
      </c>
      <c r="U9" s="85" t="str">
        <f t="shared" si="0"/>
        <v>Y</v>
      </c>
      <c r="V9" s="85" t="str">
        <f t="shared" si="1"/>
        <v>Y</v>
      </c>
      <c r="W9" s="32">
        <v>41124</v>
      </c>
      <c r="X9" s="8" t="s">
        <v>2756</v>
      </c>
      <c r="Y9" s="1"/>
      <c r="Z9" s="1">
        <v>40794</v>
      </c>
      <c r="AA9" s="84" t="str">
        <f t="shared" si="2"/>
        <v>Y</v>
      </c>
      <c r="AB9" s="33">
        <v>2926</v>
      </c>
      <c r="AC9" s="15">
        <f t="shared" si="3"/>
        <v>2926</v>
      </c>
      <c r="AD9" s="1">
        <v>40909</v>
      </c>
      <c r="AE9" s="92" t="str">
        <f t="shared" si="4"/>
        <v>Complete</v>
      </c>
      <c r="AF9" s="1">
        <v>40886</v>
      </c>
      <c r="AG9" s="8" t="s">
        <v>2756</v>
      </c>
      <c r="AH9" s="89" t="str">
        <f t="shared" si="5"/>
        <v>No Build Required</v>
      </c>
      <c r="AI9" s="1" t="s">
        <v>4508</v>
      </c>
      <c r="AJ9" s="1" t="s">
        <v>4508</v>
      </c>
      <c r="AK9" s="84" t="str">
        <f>IF(Q9="",IF(U9="N","N/A",IF(AL9="","TBD",IF(AL9="N/A","N/A",IF(ISNUMBER(AL9),"Complete","")))),"Removed")</f>
        <v>Complete</v>
      </c>
      <c r="AL9" s="93">
        <v>40886</v>
      </c>
      <c r="AM9" s="89" t="str">
        <f>IF(Q9="",IF(AO9="","TBD",IF(AO9="N/A","N/A",IF(ISNUMBER(AO9),"Complete","TBD"))),"N/A")</f>
        <v>Complete</v>
      </c>
      <c r="AN9" s="1">
        <v>40956</v>
      </c>
      <c r="AO9" s="93">
        <v>40918</v>
      </c>
      <c r="AP9" s="97" t="str">
        <f>IF(Q9="",IF(AK9="Complete",IF(AM9="TBD","Waiting on Router","Ready"),"Pending Fiber Completion"),"Removed")</f>
        <v>Ready</v>
      </c>
      <c r="AQ9" s="1">
        <v>40956</v>
      </c>
      <c r="AR9" s="4"/>
      <c r="AS9" s="9">
        <v>1</v>
      </c>
      <c r="AT9" s="1"/>
      <c r="AU9" s="1"/>
      <c r="AV9" s="4"/>
    </row>
    <row r="10" spans="1:48">
      <c r="A10" s="2"/>
      <c r="B10" s="73" t="s">
        <v>1753</v>
      </c>
      <c r="C10" s="73" t="s">
        <v>206</v>
      </c>
      <c r="D10" s="73" t="s">
        <v>763</v>
      </c>
      <c r="E10" s="4" t="s">
        <v>2717</v>
      </c>
      <c r="F10" s="73" t="s">
        <v>649</v>
      </c>
      <c r="G10" s="73" t="s">
        <v>4852</v>
      </c>
      <c r="H10" s="4" t="s">
        <v>650</v>
      </c>
      <c r="I10" s="4" t="s">
        <v>71</v>
      </c>
      <c r="J10" s="4">
        <v>26416</v>
      </c>
      <c r="K10" s="4" t="s">
        <v>3389</v>
      </c>
      <c r="L10" s="4"/>
      <c r="M10" s="4"/>
      <c r="N10" s="4" t="s">
        <v>4176</v>
      </c>
      <c r="O10" s="4">
        <v>679</v>
      </c>
      <c r="P10" s="4"/>
      <c r="Q10" s="4"/>
      <c r="R10" s="4" t="s">
        <v>2727</v>
      </c>
      <c r="S10" s="4" t="s">
        <v>2712</v>
      </c>
      <c r="T10" s="2">
        <v>40669</v>
      </c>
      <c r="U10" s="86" t="str">
        <f t="shared" si="0"/>
        <v>Y</v>
      </c>
      <c r="V10" s="86" t="str">
        <f t="shared" si="1"/>
        <v>Y</v>
      </c>
      <c r="W10" s="34">
        <v>7310.8</v>
      </c>
      <c r="X10" s="4" t="s">
        <v>2756</v>
      </c>
      <c r="Y10" s="2"/>
      <c r="Z10" s="2">
        <v>40682</v>
      </c>
      <c r="AA10" s="84" t="str">
        <f t="shared" si="2"/>
        <v>Y</v>
      </c>
      <c r="AB10" s="35">
        <v>980</v>
      </c>
      <c r="AC10" s="15">
        <f t="shared" si="3"/>
        <v>980</v>
      </c>
      <c r="AD10" s="2">
        <v>40940</v>
      </c>
      <c r="AE10" s="92" t="str">
        <f t="shared" si="4"/>
        <v>Complete</v>
      </c>
      <c r="AF10" s="2">
        <v>40788</v>
      </c>
      <c r="AG10" s="4" t="s">
        <v>697</v>
      </c>
      <c r="AH10" s="89" t="str">
        <f t="shared" si="5"/>
        <v>Complete</v>
      </c>
      <c r="AI10" s="2">
        <v>41072</v>
      </c>
      <c r="AJ10" s="2">
        <v>41019</v>
      </c>
      <c r="AK10" s="84" t="str">
        <f>IF(Q10="",IF(U10="N","N/A",IF(AL10="","TBD",IF(AL10="N/A","N/A",IF(ISNUMBER(AL10),"Complete","")))),"Removed")</f>
        <v>Complete</v>
      </c>
      <c r="AL10" s="94">
        <v>41037</v>
      </c>
      <c r="AM10" s="89" t="str">
        <f>IF(Q10="",IF(AO10="","TBD",IF(AO10="N/A","N/A",IF(ISNUMBER(AO10),"Complete","TBD"))),"N/A")</f>
        <v>Complete</v>
      </c>
      <c r="AN10" s="2">
        <v>41039</v>
      </c>
      <c r="AO10" s="94">
        <v>40833</v>
      </c>
      <c r="AP10" s="97" t="str">
        <f>IF(Q10="",IF(AK10="Complete",IF(AM10="TBD","Waiting on Router","Ready"),"Pending Fiber Completion"),"Removed")</f>
        <v>Ready</v>
      </c>
      <c r="AQ10" s="2">
        <v>41039</v>
      </c>
      <c r="AR10" s="4" t="s">
        <v>4037</v>
      </c>
      <c r="AS10" s="7">
        <v>1</v>
      </c>
      <c r="AT10" s="2"/>
      <c r="AU10" s="2"/>
      <c r="AV10" s="4"/>
    </row>
    <row r="11" spans="1:48">
      <c r="A11" s="1"/>
      <c r="B11" s="74" t="s">
        <v>1754</v>
      </c>
      <c r="C11" s="74" t="s">
        <v>206</v>
      </c>
      <c r="D11" s="74" t="s">
        <v>761</v>
      </c>
      <c r="E11" s="9" t="s">
        <v>2717</v>
      </c>
      <c r="F11" s="79" t="s">
        <v>207</v>
      </c>
      <c r="G11" s="74" t="s">
        <v>4852</v>
      </c>
      <c r="H11" s="9" t="s">
        <v>717</v>
      </c>
      <c r="I11" s="9" t="s">
        <v>71</v>
      </c>
      <c r="J11" s="9">
        <v>26416</v>
      </c>
      <c r="K11" s="9" t="s">
        <v>3388</v>
      </c>
      <c r="L11" s="7" t="s">
        <v>3871</v>
      </c>
      <c r="M11" s="9" t="s">
        <v>3872</v>
      </c>
      <c r="N11" s="9" t="s">
        <v>4594</v>
      </c>
      <c r="O11" s="9">
        <v>1385</v>
      </c>
      <c r="P11" s="9"/>
      <c r="Q11" s="7"/>
      <c r="R11" s="7" t="s">
        <v>2727</v>
      </c>
      <c r="S11" s="9"/>
      <c r="T11" s="1">
        <v>40835</v>
      </c>
      <c r="U11" s="87" t="str">
        <f t="shared" si="0"/>
        <v>Y</v>
      </c>
      <c r="V11" s="87" t="str">
        <f t="shared" si="1"/>
        <v>Y</v>
      </c>
      <c r="W11" s="32">
        <v>28133</v>
      </c>
      <c r="X11" s="9" t="s">
        <v>2756</v>
      </c>
      <c r="Y11" s="1"/>
      <c r="Z11" s="1">
        <v>40856</v>
      </c>
      <c r="AA11" s="84" t="str">
        <f t="shared" si="2"/>
        <v>Y</v>
      </c>
      <c r="AB11" s="33">
        <v>2149</v>
      </c>
      <c r="AC11" s="15">
        <f t="shared" si="3"/>
        <v>2149</v>
      </c>
      <c r="AD11" s="1">
        <v>40909</v>
      </c>
      <c r="AE11" s="92" t="str">
        <f t="shared" si="4"/>
        <v>Complete</v>
      </c>
      <c r="AF11" s="1">
        <v>40900</v>
      </c>
      <c r="AG11" s="9" t="s">
        <v>2756</v>
      </c>
      <c r="AH11" s="89" t="str">
        <f t="shared" si="5"/>
        <v>No Build Required</v>
      </c>
      <c r="AI11" s="1" t="s">
        <v>4508</v>
      </c>
      <c r="AJ11" s="1" t="s">
        <v>4508</v>
      </c>
      <c r="AK11" s="84" t="str">
        <f>IF(Q11="",IF(U11="N","N/A",IF(AL11="","TBD",IF(AL11="N/A","N/A",IF(ISNUMBER(AL11),"Complete","")))),"Removed")</f>
        <v>Complete</v>
      </c>
      <c r="AL11" s="93">
        <v>40900</v>
      </c>
      <c r="AM11" s="89" t="str">
        <f>IF(Q11="",IF(AO11="","TBD",IF(AO11="N/A","N/A",IF(ISNUMBER(AO11),"Complete","TBD"))),"N/A")</f>
        <v>Complete</v>
      </c>
      <c r="AN11" s="1">
        <v>40941</v>
      </c>
      <c r="AO11" s="93">
        <v>40925</v>
      </c>
      <c r="AP11" s="97" t="str">
        <f>IF(Q11="",IF(AK11="Complete",IF(AM11="TBD","Waiting on Router","Ready"),"Pending Fiber Completion"),"Removed")</f>
        <v>Ready</v>
      </c>
      <c r="AQ11" s="1">
        <v>40941</v>
      </c>
      <c r="AR11" s="7"/>
      <c r="AS11" s="9">
        <v>1</v>
      </c>
      <c r="AT11" s="1"/>
      <c r="AU11" s="1"/>
      <c r="AV11" s="7"/>
    </row>
    <row r="12" spans="1:48">
      <c r="A12" s="1"/>
      <c r="B12" s="72" t="s">
        <v>1755</v>
      </c>
      <c r="C12" s="72" t="s">
        <v>206</v>
      </c>
      <c r="D12" s="72" t="s">
        <v>710</v>
      </c>
      <c r="E12" s="8" t="s">
        <v>2717</v>
      </c>
      <c r="F12" s="73" t="s">
        <v>4826</v>
      </c>
      <c r="G12" s="72" t="s">
        <v>4851</v>
      </c>
      <c r="H12" s="8" t="s">
        <v>5267</v>
      </c>
      <c r="I12" s="8" t="s">
        <v>71</v>
      </c>
      <c r="J12" s="8">
        <v>26416</v>
      </c>
      <c r="K12" s="8" t="s">
        <v>5268</v>
      </c>
      <c r="L12" s="4" t="s">
        <v>5269</v>
      </c>
      <c r="M12" s="8" t="s">
        <v>5270</v>
      </c>
      <c r="N12" s="8" t="s">
        <v>5271</v>
      </c>
      <c r="O12" s="8">
        <v>1083</v>
      </c>
      <c r="P12" s="8"/>
      <c r="Q12" s="4"/>
      <c r="R12" s="4" t="s">
        <v>4071</v>
      </c>
      <c r="S12" s="8" t="s">
        <v>2714</v>
      </c>
      <c r="T12" s="1"/>
      <c r="U12" s="77" t="str">
        <f t="shared" si="0"/>
        <v>N</v>
      </c>
      <c r="V12" s="77" t="str">
        <f t="shared" si="1"/>
        <v>N/A</v>
      </c>
      <c r="W12" s="32"/>
      <c r="X12" s="8" t="s">
        <v>4508</v>
      </c>
      <c r="Y12" s="1"/>
      <c r="Z12" s="1" t="s">
        <v>4508</v>
      </c>
      <c r="AA12" s="84" t="str">
        <f t="shared" si="2"/>
        <v>N/A</v>
      </c>
      <c r="AB12" s="33">
        <v>0</v>
      </c>
      <c r="AC12" s="15">
        <f t="shared" si="3"/>
        <v>0</v>
      </c>
      <c r="AD12" s="1"/>
      <c r="AE12" s="92" t="str">
        <f t="shared" si="4"/>
        <v>N/A</v>
      </c>
      <c r="AF12" s="1"/>
      <c r="AG12" s="8" t="s">
        <v>2756</v>
      </c>
      <c r="AH12" s="89" t="str">
        <f t="shared" si="5"/>
        <v>No Build Required</v>
      </c>
      <c r="AI12" s="1" t="s">
        <v>4508</v>
      </c>
      <c r="AJ12" s="1" t="s">
        <v>4508</v>
      </c>
      <c r="AK12" s="84" t="str">
        <f>IF(Q12="",IF(U12="N","N/A",IF(AL12="","TBD",IF(AL12="N/A","N/A",IF(ISNUMBER(AL12),"Complete","")))),"Removed")</f>
        <v>N/A</v>
      </c>
      <c r="AL12" s="93" t="s">
        <v>4508</v>
      </c>
      <c r="AM12" s="89" t="str">
        <f>IF(Q12="",IF(AO12="","TBD",IF(AO12="N/A","N/A",IF(ISNUMBER(AO12),"Complete","TBD"))),"N/A")</f>
        <v>Complete</v>
      </c>
      <c r="AN12" s="1">
        <v>40935</v>
      </c>
      <c r="AO12" s="93">
        <v>40886</v>
      </c>
      <c r="AP12" s="97" t="str">
        <f>IF(Q12="",IF(AK12="N/A",IF(AM12="TBD","Waiting on Router","Ready"),"TBD"),"Removed")</f>
        <v>Ready</v>
      </c>
      <c r="AQ12" s="1">
        <v>40935</v>
      </c>
      <c r="AR12" s="4"/>
      <c r="AS12" s="9">
        <v>1</v>
      </c>
      <c r="AT12" s="1"/>
      <c r="AU12" s="1"/>
      <c r="AV12" s="4"/>
    </row>
    <row r="13" spans="1:48">
      <c r="A13" s="13"/>
      <c r="B13" s="75" t="s">
        <v>6794</v>
      </c>
      <c r="C13" s="75" t="s">
        <v>206</v>
      </c>
      <c r="D13" s="75" t="s">
        <v>6798</v>
      </c>
      <c r="E13" s="6"/>
      <c r="F13" s="78" t="s">
        <v>6795</v>
      </c>
      <c r="G13" s="75" t="s">
        <v>4851</v>
      </c>
      <c r="H13" s="6" t="s">
        <v>6796</v>
      </c>
      <c r="I13" s="6" t="s">
        <v>71</v>
      </c>
      <c r="J13" s="6">
        <v>26416</v>
      </c>
      <c r="K13" s="6">
        <v>3044571343</v>
      </c>
      <c r="L13" s="11" t="s">
        <v>6797</v>
      </c>
      <c r="M13" s="6"/>
      <c r="N13" s="6" t="s">
        <v>6925</v>
      </c>
      <c r="O13" s="6">
        <v>1184</v>
      </c>
      <c r="P13" s="6"/>
      <c r="Q13" s="11"/>
      <c r="R13" s="11"/>
      <c r="S13" s="6"/>
      <c r="T13" s="13"/>
      <c r="U13" s="77" t="str">
        <f t="shared" si="0"/>
        <v>N</v>
      </c>
      <c r="V13" s="77" t="str">
        <f t="shared" si="1"/>
        <v>N/A</v>
      </c>
      <c r="W13" s="22"/>
      <c r="X13" s="6"/>
      <c r="Y13" s="13"/>
      <c r="Z13" s="13"/>
      <c r="AA13" s="84" t="str">
        <f t="shared" si="2"/>
        <v>N/A</v>
      </c>
      <c r="AB13" s="23"/>
      <c r="AC13" s="15">
        <f t="shared" si="3"/>
        <v>0</v>
      </c>
      <c r="AD13" s="13"/>
      <c r="AE13" s="92" t="str">
        <f t="shared" si="4"/>
        <v>N/A</v>
      </c>
      <c r="AF13" s="13"/>
      <c r="AG13" s="6"/>
      <c r="AH13" s="89" t="str">
        <f t="shared" si="5"/>
        <v>No Build Required</v>
      </c>
      <c r="AI13" s="13"/>
      <c r="AJ13" s="13"/>
      <c r="AK13" s="84" t="str">
        <f>IF(Q13="",IF(U13="N","N/A",IF(AL13="","TBD",IF(AL13="N/A","N/A",IF(ISNUMBER(AL13),"Complete","")))),"Removed")</f>
        <v>N/A</v>
      </c>
      <c r="AL13" s="95" t="s">
        <v>4508</v>
      </c>
      <c r="AM13" s="89" t="str">
        <f>IF(Q13="",IF(AO13="","TBD",IF(AO13="N/A","N/A",IF(ISNUMBER(AO13),"Complete","TBD"))),"N/A")</f>
        <v>Complete</v>
      </c>
      <c r="AN13" s="13"/>
      <c r="AO13" s="95">
        <v>41488</v>
      </c>
      <c r="AP13" s="97" t="str">
        <f>IF(Q13="",IF(AK13="N/A",IF(AM13="TBD","Waiting on Router","Ready"),"TBD"),"Removed")</f>
        <v>Ready</v>
      </c>
      <c r="AQ13" s="13"/>
      <c r="AR13" s="11"/>
      <c r="AS13" s="36">
        <v>2</v>
      </c>
      <c r="AT13" s="13"/>
      <c r="AU13" s="13"/>
      <c r="AV13" s="11"/>
    </row>
    <row r="14" spans="1:48">
      <c r="A14" s="1"/>
      <c r="B14" s="72" t="s">
        <v>1756</v>
      </c>
      <c r="C14" s="72" t="s">
        <v>180</v>
      </c>
      <c r="D14" s="72" t="s">
        <v>1453</v>
      </c>
      <c r="E14" s="19" t="s">
        <v>2718</v>
      </c>
      <c r="F14" s="73" t="s">
        <v>1455</v>
      </c>
      <c r="G14" s="72" t="s">
        <v>4852</v>
      </c>
      <c r="H14" s="8" t="s">
        <v>1551</v>
      </c>
      <c r="I14" s="8" t="s">
        <v>57</v>
      </c>
      <c r="J14" s="8">
        <v>25401</v>
      </c>
      <c r="K14" s="8" t="s">
        <v>3387</v>
      </c>
      <c r="L14" s="4" t="s">
        <v>3613</v>
      </c>
      <c r="M14" s="8" t="s">
        <v>3614</v>
      </c>
      <c r="N14" s="8" t="s">
        <v>4219</v>
      </c>
      <c r="O14" s="8">
        <v>582</v>
      </c>
      <c r="P14" s="19" t="s">
        <v>4872</v>
      </c>
      <c r="Q14" s="4"/>
      <c r="R14" s="4" t="s">
        <v>2727</v>
      </c>
      <c r="S14" s="8" t="s">
        <v>2712</v>
      </c>
      <c r="T14" s="1">
        <v>40714</v>
      </c>
      <c r="U14" s="84" t="str">
        <f t="shared" si="0"/>
        <v>Y</v>
      </c>
      <c r="V14" s="84" t="str">
        <f t="shared" si="1"/>
        <v>Y</v>
      </c>
      <c r="W14" s="32">
        <v>26611.74</v>
      </c>
      <c r="X14" s="8" t="s">
        <v>2756</v>
      </c>
      <c r="Y14" s="1"/>
      <c r="Z14" s="1">
        <v>40729</v>
      </c>
      <c r="AA14" s="84" t="str">
        <f t="shared" si="2"/>
        <v>Y</v>
      </c>
      <c r="AB14" s="33">
        <v>3619</v>
      </c>
      <c r="AC14" s="15">
        <f t="shared" si="3"/>
        <v>3619</v>
      </c>
      <c r="AD14" s="1">
        <v>40940</v>
      </c>
      <c r="AE14" s="92" t="str">
        <f t="shared" si="4"/>
        <v>Complete</v>
      </c>
      <c r="AF14" s="1">
        <v>40931</v>
      </c>
      <c r="AG14" s="8" t="s">
        <v>2756</v>
      </c>
      <c r="AH14" s="89" t="str">
        <f t="shared" si="5"/>
        <v>No Build Required</v>
      </c>
      <c r="AI14" s="1" t="s">
        <v>4508</v>
      </c>
      <c r="AJ14" s="1" t="s">
        <v>4508</v>
      </c>
      <c r="AK14" s="84" t="str">
        <f>IF(Q14="",IF(U14="N","N/A",IF(AL14="","TBD",IF(AL14="N/A","N/A",IF(ISNUMBER(AL14),"Complete","")))),"Removed")</f>
        <v>Complete</v>
      </c>
      <c r="AL14" s="93">
        <v>40931</v>
      </c>
      <c r="AM14" s="89" t="str">
        <f>IF(Q14="",IF(AO14="","TBD",IF(AO14="N/A","N/A",IF(ISNUMBER(AO14),"Complete","TBD"))),"N/A")</f>
        <v>Complete</v>
      </c>
      <c r="AN14" s="1"/>
      <c r="AO14" s="93">
        <v>41101</v>
      </c>
      <c r="AP14" s="97" t="str">
        <f>IF(Q14="",IF(AK14="Complete",IF(AM14="TBD","Waiting on Router","Ready"),"Pending Fiber Completion"),"Removed")</f>
        <v>Ready</v>
      </c>
      <c r="AQ14" s="1"/>
      <c r="AR14" s="4"/>
      <c r="AS14" s="9">
        <v>1</v>
      </c>
      <c r="AT14" s="1"/>
      <c r="AU14" s="1"/>
      <c r="AV14" s="4"/>
    </row>
    <row r="15" spans="1:48">
      <c r="A15" s="1"/>
      <c r="B15" s="72" t="s">
        <v>1757</v>
      </c>
      <c r="C15" s="72" t="s">
        <v>180</v>
      </c>
      <c r="D15" s="72" t="s">
        <v>762</v>
      </c>
      <c r="E15" s="8" t="s">
        <v>2718</v>
      </c>
      <c r="F15" s="73" t="s">
        <v>283</v>
      </c>
      <c r="G15" s="72" t="s">
        <v>4852</v>
      </c>
      <c r="H15" s="8" t="s">
        <v>718</v>
      </c>
      <c r="I15" s="8" t="s">
        <v>57</v>
      </c>
      <c r="J15" s="8">
        <v>25405</v>
      </c>
      <c r="K15" s="8" t="s">
        <v>3386</v>
      </c>
      <c r="L15" s="4" t="s">
        <v>3993</v>
      </c>
      <c r="M15" s="8"/>
      <c r="N15" s="8" t="s">
        <v>4524</v>
      </c>
      <c r="O15" s="8">
        <v>606</v>
      </c>
      <c r="P15" s="8"/>
      <c r="Q15" s="4"/>
      <c r="R15" s="4" t="s">
        <v>2727</v>
      </c>
      <c r="S15" s="8" t="s">
        <v>1727</v>
      </c>
      <c r="T15" s="1">
        <v>40714</v>
      </c>
      <c r="U15" s="77" t="str">
        <f t="shared" si="0"/>
        <v>Y</v>
      </c>
      <c r="V15" s="77" t="str">
        <f t="shared" si="1"/>
        <v>Y</v>
      </c>
      <c r="W15" s="32">
        <v>4907</v>
      </c>
      <c r="X15" s="8" t="s">
        <v>2756</v>
      </c>
      <c r="Y15" s="1"/>
      <c r="Z15" s="1">
        <v>40899</v>
      </c>
      <c r="AA15" s="84" t="str">
        <f t="shared" si="2"/>
        <v>Y</v>
      </c>
      <c r="AB15" s="33">
        <v>6650</v>
      </c>
      <c r="AC15" s="15">
        <f t="shared" si="3"/>
        <v>6650</v>
      </c>
      <c r="AD15" s="1">
        <v>40969</v>
      </c>
      <c r="AE15" s="92" t="str">
        <f t="shared" si="4"/>
        <v>Complete</v>
      </c>
      <c r="AF15" s="1">
        <v>40966</v>
      </c>
      <c r="AG15" s="8" t="s">
        <v>2756</v>
      </c>
      <c r="AH15" s="89" t="str">
        <f t="shared" si="5"/>
        <v>No Build Required</v>
      </c>
      <c r="AI15" s="1" t="s">
        <v>4508</v>
      </c>
      <c r="AJ15" s="1" t="s">
        <v>4508</v>
      </c>
      <c r="AK15" s="84" t="str">
        <f>IF(Q15="",IF(U15="N","N/A",IF(AL15="","TBD",IF(AL15="N/A","N/A",IF(ISNUMBER(AL15),"Complete","")))),"Removed")</f>
        <v>Complete</v>
      </c>
      <c r="AL15" s="93">
        <v>40966</v>
      </c>
      <c r="AM15" s="89" t="str">
        <f>IF(Q15="",IF(AO15="","TBD",IF(AO15="N/A","N/A",IF(ISNUMBER(AO15),"Complete","TBD"))),"N/A")</f>
        <v>Complete</v>
      </c>
      <c r="AN15" s="1">
        <v>41004</v>
      </c>
      <c r="AO15" s="93">
        <v>40991</v>
      </c>
      <c r="AP15" s="97" t="str">
        <f>IF(Q15="",IF(AK15="Complete",IF(AM15="TBD","Waiting on Router","Ready"),"Pending Fiber Completion"),"Removed")</f>
        <v>Ready</v>
      </c>
      <c r="AQ15" s="1">
        <v>41004</v>
      </c>
      <c r="AR15" s="4"/>
      <c r="AS15" s="9">
        <v>1</v>
      </c>
      <c r="AT15" s="1"/>
      <c r="AU15" s="1"/>
      <c r="AV15" s="4"/>
    </row>
    <row r="16" spans="1:48">
      <c r="A16" s="1"/>
      <c r="B16" s="72" t="s">
        <v>1758</v>
      </c>
      <c r="C16" s="72" t="s">
        <v>180</v>
      </c>
      <c r="D16" s="72" t="s">
        <v>762</v>
      </c>
      <c r="E16" s="8" t="s">
        <v>2718</v>
      </c>
      <c r="F16" s="73" t="s">
        <v>1553</v>
      </c>
      <c r="G16" s="72" t="s">
        <v>4852</v>
      </c>
      <c r="H16" s="8" t="s">
        <v>1697</v>
      </c>
      <c r="I16" s="8" t="s">
        <v>57</v>
      </c>
      <c r="J16" s="8">
        <v>25405</v>
      </c>
      <c r="K16" s="8" t="s">
        <v>3385</v>
      </c>
      <c r="L16" s="4" t="s">
        <v>3992</v>
      </c>
      <c r="M16" s="8"/>
      <c r="N16" s="8" t="s">
        <v>4525</v>
      </c>
      <c r="O16" s="8">
        <v>607</v>
      </c>
      <c r="P16" s="8"/>
      <c r="Q16" s="4"/>
      <c r="R16" s="4" t="s">
        <v>2727</v>
      </c>
      <c r="S16" s="8" t="s">
        <v>1727</v>
      </c>
      <c r="T16" s="1">
        <v>40714</v>
      </c>
      <c r="U16" s="77" t="str">
        <f t="shared" si="0"/>
        <v>Y</v>
      </c>
      <c r="V16" s="77" t="str">
        <f t="shared" si="1"/>
        <v>Y</v>
      </c>
      <c r="W16" s="32">
        <v>137119</v>
      </c>
      <c r="X16" s="8" t="s">
        <v>697</v>
      </c>
      <c r="Y16" s="1" t="s">
        <v>3587</v>
      </c>
      <c r="Z16" s="1">
        <v>40847</v>
      </c>
      <c r="AA16" s="84" t="str">
        <f t="shared" si="2"/>
        <v>Y</v>
      </c>
      <c r="AB16" s="33">
        <v>11150</v>
      </c>
      <c r="AC16" s="15">
        <f t="shared" si="3"/>
        <v>11150</v>
      </c>
      <c r="AD16" s="1">
        <v>40940</v>
      </c>
      <c r="AE16" s="92" t="str">
        <f t="shared" si="4"/>
        <v>Complete</v>
      </c>
      <c r="AF16" s="1">
        <v>40934</v>
      </c>
      <c r="AG16" s="8" t="s">
        <v>2756</v>
      </c>
      <c r="AH16" s="89" t="str">
        <f t="shared" si="5"/>
        <v>No Build Required</v>
      </c>
      <c r="AI16" s="1" t="s">
        <v>4508</v>
      </c>
      <c r="AJ16" s="1" t="s">
        <v>4508</v>
      </c>
      <c r="AK16" s="84" t="str">
        <f>IF(Q16="",IF(U16="N","N/A",IF(AL16="","TBD",IF(AL16="N/A","N/A",IF(ISNUMBER(AL16),"Complete","")))),"Removed")</f>
        <v>Complete</v>
      </c>
      <c r="AL16" s="93">
        <v>40934</v>
      </c>
      <c r="AM16" s="89" t="str">
        <f>IF(Q16="",IF(AO16="","TBD",IF(AO16="N/A","N/A",IF(ISNUMBER(AO16),"Complete","TBD"))),"N/A")</f>
        <v>Complete</v>
      </c>
      <c r="AN16" s="1"/>
      <c r="AO16" s="93">
        <v>41228</v>
      </c>
      <c r="AP16" s="97" t="str">
        <f>IF(Q16="",IF(AK16="Complete",IF(AM16="TBD","Waiting on Router","Ready"),"Pending Fiber Completion"),"Removed")</f>
        <v>Ready</v>
      </c>
      <c r="AQ16" s="1"/>
      <c r="AR16" s="4"/>
      <c r="AS16" s="9">
        <v>1</v>
      </c>
      <c r="AT16" s="1"/>
      <c r="AU16" s="1"/>
      <c r="AV16" s="4"/>
    </row>
    <row r="17" spans="1:48">
      <c r="A17" s="1"/>
      <c r="B17" s="72" t="s">
        <v>1759</v>
      </c>
      <c r="C17" s="72" t="s">
        <v>180</v>
      </c>
      <c r="D17" s="72" t="s">
        <v>1426</v>
      </c>
      <c r="E17" s="19" t="s">
        <v>2718</v>
      </c>
      <c r="F17" s="73" t="s">
        <v>1437</v>
      </c>
      <c r="G17" s="72" t="s">
        <v>4852</v>
      </c>
      <c r="H17" s="8" t="s">
        <v>1433</v>
      </c>
      <c r="I17" s="8" t="s">
        <v>57</v>
      </c>
      <c r="J17" s="8">
        <v>25401</v>
      </c>
      <c r="K17" s="8" t="s">
        <v>3384</v>
      </c>
      <c r="L17" s="4" t="s">
        <v>4026</v>
      </c>
      <c r="M17" s="8"/>
      <c r="N17" s="8" t="s">
        <v>4511</v>
      </c>
      <c r="O17" s="8">
        <v>472</v>
      </c>
      <c r="P17" s="19"/>
      <c r="Q17" s="4"/>
      <c r="R17" s="4" t="s">
        <v>2727</v>
      </c>
      <c r="S17" s="8" t="s">
        <v>1727</v>
      </c>
      <c r="T17" s="1">
        <v>40714</v>
      </c>
      <c r="U17" s="84" t="str">
        <f t="shared" si="0"/>
        <v>Y</v>
      </c>
      <c r="V17" s="84" t="str">
        <f t="shared" si="1"/>
        <v>Y</v>
      </c>
      <c r="W17" s="32">
        <v>15302</v>
      </c>
      <c r="X17" s="8" t="s">
        <v>2756</v>
      </c>
      <c r="Y17" s="1"/>
      <c r="Z17" s="1">
        <v>40847</v>
      </c>
      <c r="AA17" s="84" t="str">
        <f t="shared" si="2"/>
        <v>Y</v>
      </c>
      <c r="AB17" s="33">
        <v>1969</v>
      </c>
      <c r="AC17" s="15">
        <f t="shared" si="3"/>
        <v>1969</v>
      </c>
      <c r="AD17" s="1">
        <v>40940</v>
      </c>
      <c r="AE17" s="92" t="str">
        <f t="shared" si="4"/>
        <v>Complete</v>
      </c>
      <c r="AF17" s="1">
        <v>40962</v>
      </c>
      <c r="AG17" s="8" t="s">
        <v>2756</v>
      </c>
      <c r="AH17" s="89" t="str">
        <f t="shared" si="5"/>
        <v>No Build Required</v>
      </c>
      <c r="AI17" s="1" t="s">
        <v>4508</v>
      </c>
      <c r="AJ17" s="1" t="s">
        <v>4508</v>
      </c>
      <c r="AK17" s="84" t="str">
        <f>IF(Q17="",IF(U17="N","N/A",IF(AL17="","TBD",IF(AL17="N/A","N/A",IF(ISNUMBER(AL17),"Complete","")))),"Removed")</f>
        <v>Complete</v>
      </c>
      <c r="AL17" s="93">
        <v>40962</v>
      </c>
      <c r="AM17" s="89" t="str">
        <f>IF(Q17="",IF(AO17="","TBD",IF(AO17="N/A","N/A",IF(ISNUMBER(AO17),"Complete","TBD"))),"N/A")</f>
        <v>Complete</v>
      </c>
      <c r="AN17" s="1"/>
      <c r="AO17" s="93">
        <v>41228</v>
      </c>
      <c r="AP17" s="97" t="str">
        <f>IF(Q17="",IF(AK17="Complete",IF(AM17="TBD","Waiting on Router","Ready"),"Pending Fiber Completion"),"Removed")</f>
        <v>Ready</v>
      </c>
      <c r="AQ17" s="1"/>
      <c r="AR17" s="4"/>
      <c r="AS17" s="9">
        <v>1</v>
      </c>
      <c r="AT17" s="1"/>
      <c r="AU17" s="1"/>
      <c r="AV17" s="4"/>
    </row>
    <row r="18" spans="1:48">
      <c r="A18" s="1"/>
      <c r="B18" s="72" t="s">
        <v>1760</v>
      </c>
      <c r="C18" s="72" t="s">
        <v>180</v>
      </c>
      <c r="D18" s="72" t="s">
        <v>1426</v>
      </c>
      <c r="E18" s="19" t="s">
        <v>2718</v>
      </c>
      <c r="F18" s="73" t="s">
        <v>1427</v>
      </c>
      <c r="G18" s="72" t="s">
        <v>4852</v>
      </c>
      <c r="H18" s="8" t="s">
        <v>1428</v>
      </c>
      <c r="I18" s="8" t="s">
        <v>57</v>
      </c>
      <c r="J18" s="8">
        <v>25401</v>
      </c>
      <c r="K18" s="8" t="s">
        <v>3383</v>
      </c>
      <c r="L18" s="4" t="s">
        <v>4027</v>
      </c>
      <c r="M18" s="8"/>
      <c r="N18" s="8" t="s">
        <v>4512</v>
      </c>
      <c r="O18" s="8">
        <v>473</v>
      </c>
      <c r="P18" s="19"/>
      <c r="Q18" s="4"/>
      <c r="R18" s="4" t="s">
        <v>2727</v>
      </c>
      <c r="S18" s="8" t="s">
        <v>1727</v>
      </c>
      <c r="T18" s="1">
        <v>40714</v>
      </c>
      <c r="U18" s="84" t="str">
        <f t="shared" si="0"/>
        <v>Y</v>
      </c>
      <c r="V18" s="84" t="str">
        <f t="shared" si="1"/>
        <v>Y</v>
      </c>
      <c r="W18" s="32">
        <v>67379</v>
      </c>
      <c r="X18" s="8" t="s">
        <v>2756</v>
      </c>
      <c r="Y18" s="1" t="s">
        <v>3590</v>
      </c>
      <c r="Z18" s="1">
        <v>40847</v>
      </c>
      <c r="AA18" s="84" t="str">
        <f t="shared" si="2"/>
        <v>Y</v>
      </c>
      <c r="AB18" s="33">
        <v>9032</v>
      </c>
      <c r="AC18" s="15">
        <f t="shared" si="3"/>
        <v>9032</v>
      </c>
      <c r="AD18" s="1">
        <v>40940</v>
      </c>
      <c r="AE18" s="92" t="str">
        <f t="shared" si="4"/>
        <v>Complete</v>
      </c>
      <c r="AF18" s="1">
        <v>40962</v>
      </c>
      <c r="AG18" s="8" t="s">
        <v>2756</v>
      </c>
      <c r="AH18" s="89" t="str">
        <f t="shared" si="5"/>
        <v>No Build Required</v>
      </c>
      <c r="AI18" s="1" t="s">
        <v>4508</v>
      </c>
      <c r="AJ18" s="1" t="s">
        <v>4508</v>
      </c>
      <c r="AK18" s="84" t="str">
        <f>IF(Q18="",IF(U18="N","N/A",IF(AL18="","TBD",IF(AL18="N/A","N/A",IF(ISNUMBER(AL18),"Complete","")))),"Removed")</f>
        <v>Complete</v>
      </c>
      <c r="AL18" s="93">
        <v>40962</v>
      </c>
      <c r="AM18" s="89" t="str">
        <f>IF(Q18="",IF(AO18="","TBD",IF(AO18="N/A","N/A",IF(ISNUMBER(AO18),"Complete","TBD"))),"N/A")</f>
        <v>Complete</v>
      </c>
      <c r="AN18" s="1"/>
      <c r="AO18" s="93">
        <v>41228</v>
      </c>
      <c r="AP18" s="97" t="str">
        <f>IF(Q18="",IF(AK18="Complete",IF(AM18="TBD","Waiting on Router","Ready"),"Pending Fiber Completion"),"Removed")</f>
        <v>Ready</v>
      </c>
      <c r="AQ18" s="1"/>
      <c r="AR18" s="4"/>
      <c r="AS18" s="9">
        <v>1</v>
      </c>
      <c r="AT18" s="1"/>
      <c r="AU18" s="1"/>
      <c r="AV18" s="4"/>
    </row>
    <row r="19" spans="1:48" ht="22.5" customHeight="1">
      <c r="A19" s="2"/>
      <c r="B19" s="73" t="s">
        <v>1761</v>
      </c>
      <c r="C19" s="73" t="s">
        <v>180</v>
      </c>
      <c r="D19" s="73" t="s">
        <v>774</v>
      </c>
      <c r="E19" s="3" t="s">
        <v>2718</v>
      </c>
      <c r="F19" s="73" t="s">
        <v>6884</v>
      </c>
      <c r="G19" s="73" t="s">
        <v>4852</v>
      </c>
      <c r="H19" s="4" t="s">
        <v>1403</v>
      </c>
      <c r="I19" s="4" t="s">
        <v>57</v>
      </c>
      <c r="J19" s="4">
        <v>25404</v>
      </c>
      <c r="K19" s="4" t="s">
        <v>3382</v>
      </c>
      <c r="L19" s="4" t="s">
        <v>3682</v>
      </c>
      <c r="M19" s="4" t="s">
        <v>3684</v>
      </c>
      <c r="N19" s="4" t="s">
        <v>3536</v>
      </c>
      <c r="O19" s="4">
        <v>323</v>
      </c>
      <c r="P19" s="3"/>
      <c r="Q19" s="4"/>
      <c r="R19" s="4" t="s">
        <v>2727</v>
      </c>
      <c r="S19" s="4" t="s">
        <v>2713</v>
      </c>
      <c r="T19" s="2">
        <v>40714</v>
      </c>
      <c r="U19" s="88" t="str">
        <f t="shared" si="0"/>
        <v>Y</v>
      </c>
      <c r="V19" s="88" t="str">
        <f t="shared" si="1"/>
        <v>Y</v>
      </c>
      <c r="W19" s="34">
        <v>48182.239999999998</v>
      </c>
      <c r="X19" s="4" t="s">
        <v>2756</v>
      </c>
      <c r="Y19" s="2"/>
      <c r="Z19" s="2">
        <v>40847</v>
      </c>
      <c r="AA19" s="84" t="str">
        <f t="shared" si="2"/>
        <v>Y</v>
      </c>
      <c r="AB19" s="35">
        <v>6444</v>
      </c>
      <c r="AC19" s="15">
        <f t="shared" si="3"/>
        <v>6444</v>
      </c>
      <c r="AD19" s="2">
        <v>40940</v>
      </c>
      <c r="AE19" s="92" t="str">
        <f t="shared" si="4"/>
        <v>Complete</v>
      </c>
      <c r="AF19" s="2">
        <v>40931</v>
      </c>
      <c r="AG19" s="4" t="s">
        <v>697</v>
      </c>
      <c r="AH19" s="89" t="str">
        <f t="shared" si="5"/>
        <v>Complete</v>
      </c>
      <c r="AI19" s="2" t="s">
        <v>4508</v>
      </c>
      <c r="AJ19" s="2">
        <v>41199</v>
      </c>
      <c r="AK19" s="84" t="str">
        <f>IF(Q19="",IF(U19="N","N/A",IF(AL19="","TBD",IF(AL19="N/A","N/A",IF(ISNUMBER(AL19),"Complete","")))),"Removed")</f>
        <v>Complete</v>
      </c>
      <c r="AL19" s="94">
        <v>40931</v>
      </c>
      <c r="AM19" s="89" t="str">
        <f>IF(Q19="",IF(AO19="","TBD",IF(AO19="N/A","N/A",IF(ISNUMBER(AO19),"Complete","TBD"))),"N/A")</f>
        <v>Complete</v>
      </c>
      <c r="AN19" s="2">
        <v>40962</v>
      </c>
      <c r="AO19" s="94">
        <v>40760</v>
      </c>
      <c r="AP19" s="97" t="str">
        <f>IF(Q19="",IF(AK19="Complete",IF(AM19="TBD","Waiting on Router","Ready"),"Pending Fiber Completion"),"Removed")</f>
        <v>Ready</v>
      </c>
      <c r="AQ19" s="2">
        <v>40962</v>
      </c>
      <c r="AR19" s="4" t="s">
        <v>4887</v>
      </c>
      <c r="AS19" s="7">
        <v>1</v>
      </c>
      <c r="AT19" s="2"/>
      <c r="AU19" s="2"/>
      <c r="AV19" s="4"/>
    </row>
    <row r="20" spans="1:48">
      <c r="A20" s="2"/>
      <c r="B20" s="73" t="s">
        <v>1762</v>
      </c>
      <c r="C20" s="73" t="s">
        <v>180</v>
      </c>
      <c r="D20" s="73" t="s">
        <v>763</v>
      </c>
      <c r="E20" s="4" t="s">
        <v>2718</v>
      </c>
      <c r="F20" s="73" t="s">
        <v>319</v>
      </c>
      <c r="G20" s="73" t="s">
        <v>4852</v>
      </c>
      <c r="H20" s="4" t="s">
        <v>2745</v>
      </c>
      <c r="I20" s="4" t="s">
        <v>320</v>
      </c>
      <c r="J20" s="4">
        <v>25419</v>
      </c>
      <c r="K20" s="4" t="s">
        <v>3381</v>
      </c>
      <c r="L20" s="4"/>
      <c r="M20" s="4"/>
      <c r="N20" s="4" t="s">
        <v>4163</v>
      </c>
      <c r="O20" s="4">
        <v>815</v>
      </c>
      <c r="P20" s="4"/>
      <c r="Q20" s="4"/>
      <c r="R20" s="4" t="s">
        <v>2727</v>
      </c>
      <c r="S20" s="4" t="s">
        <v>2712</v>
      </c>
      <c r="T20" s="2">
        <v>40714</v>
      </c>
      <c r="U20" s="86" t="str">
        <f t="shared" si="0"/>
        <v>Y</v>
      </c>
      <c r="V20" s="86" t="str">
        <f t="shared" si="1"/>
        <v>Y</v>
      </c>
      <c r="W20" s="34">
        <v>83188.2</v>
      </c>
      <c r="X20" s="4" t="s">
        <v>2756</v>
      </c>
      <c r="Y20" s="2"/>
      <c r="Z20" s="2">
        <v>40847</v>
      </c>
      <c r="AA20" s="84" t="str">
        <f t="shared" si="2"/>
        <v>Y</v>
      </c>
      <c r="AB20" s="35">
        <v>11070</v>
      </c>
      <c r="AC20" s="15">
        <f t="shared" si="3"/>
        <v>11070</v>
      </c>
      <c r="AD20" s="2">
        <v>40940</v>
      </c>
      <c r="AE20" s="92" t="str">
        <f t="shared" si="4"/>
        <v>Complete</v>
      </c>
      <c r="AF20" s="2">
        <v>40871</v>
      </c>
      <c r="AG20" s="4" t="s">
        <v>697</v>
      </c>
      <c r="AH20" s="89" t="str">
        <f t="shared" si="5"/>
        <v>Complete</v>
      </c>
      <c r="AI20" s="2">
        <v>40917</v>
      </c>
      <c r="AJ20" s="2">
        <v>40918</v>
      </c>
      <c r="AK20" s="84" t="str">
        <f>IF(Q20="",IF(U20="N","N/A",IF(AL20="","TBD",IF(AL20="N/A","N/A",IF(ISNUMBER(AL20),"Complete","")))),"Removed")</f>
        <v>Complete</v>
      </c>
      <c r="AL20" s="94">
        <v>40932</v>
      </c>
      <c r="AM20" s="89" t="str">
        <f>IF(Q20="",IF(AO20="","TBD",IF(AO20="N/A","N/A",IF(ISNUMBER(AO20),"Complete","TBD"))),"N/A")</f>
        <v>Complete</v>
      </c>
      <c r="AN20" s="2"/>
      <c r="AO20" s="94">
        <v>41107</v>
      </c>
      <c r="AP20" s="97" t="str">
        <f>IF(Q20="",IF(AK20="Complete",IF(AM20="TBD","Waiting on Router","Ready"),"Pending Fiber Completion"),"Removed")</f>
        <v>Ready</v>
      </c>
      <c r="AQ20" s="2"/>
      <c r="AR20" s="4"/>
      <c r="AS20" s="7">
        <v>1</v>
      </c>
      <c r="AT20" s="2"/>
      <c r="AU20" s="2"/>
      <c r="AV20" s="4"/>
    </row>
    <row r="21" spans="1:48">
      <c r="A21" s="2"/>
      <c r="B21" s="73" t="s">
        <v>1763</v>
      </c>
      <c r="C21" s="73" t="s">
        <v>180</v>
      </c>
      <c r="D21" s="73" t="s">
        <v>763</v>
      </c>
      <c r="E21" s="4" t="s">
        <v>2718</v>
      </c>
      <c r="F21" s="73" t="s">
        <v>327</v>
      </c>
      <c r="G21" s="73" t="s">
        <v>4852</v>
      </c>
      <c r="H21" s="4" t="s">
        <v>2746</v>
      </c>
      <c r="I21" s="4" t="s">
        <v>328</v>
      </c>
      <c r="J21" s="4">
        <v>25427</v>
      </c>
      <c r="K21" s="4" t="s">
        <v>3380</v>
      </c>
      <c r="L21" s="4"/>
      <c r="M21" s="4"/>
      <c r="N21" s="4" t="s">
        <v>4160</v>
      </c>
      <c r="O21" s="4">
        <v>814</v>
      </c>
      <c r="P21" s="4"/>
      <c r="Q21" s="4"/>
      <c r="R21" s="4" t="s">
        <v>2727</v>
      </c>
      <c r="S21" s="4" t="s">
        <v>2712</v>
      </c>
      <c r="T21" s="2">
        <v>40714</v>
      </c>
      <c r="U21" s="86" t="str">
        <f t="shared" si="0"/>
        <v>Y</v>
      </c>
      <c r="V21" s="86" t="str">
        <f t="shared" si="1"/>
        <v>Y</v>
      </c>
      <c r="W21" s="34">
        <v>22416.76</v>
      </c>
      <c r="X21" s="4" t="s">
        <v>697</v>
      </c>
      <c r="Y21" s="2">
        <v>40718</v>
      </c>
      <c r="Z21" s="2">
        <v>40729</v>
      </c>
      <c r="AA21" s="84" t="str">
        <f t="shared" si="2"/>
        <v>Y</v>
      </c>
      <c r="AB21" s="35">
        <v>2926</v>
      </c>
      <c r="AC21" s="15">
        <f t="shared" si="3"/>
        <v>2926</v>
      </c>
      <c r="AD21" s="2">
        <v>40878</v>
      </c>
      <c r="AE21" s="92" t="str">
        <f t="shared" si="4"/>
        <v>Complete</v>
      </c>
      <c r="AF21" s="2">
        <v>40786</v>
      </c>
      <c r="AG21" s="4" t="s">
        <v>2756</v>
      </c>
      <c r="AH21" s="89" t="str">
        <f t="shared" si="5"/>
        <v>No Build Required</v>
      </c>
      <c r="AI21" s="1" t="s">
        <v>4508</v>
      </c>
      <c r="AJ21" s="1" t="s">
        <v>4508</v>
      </c>
      <c r="AK21" s="84" t="str">
        <f>IF(Q21="",IF(U21="N","N/A",IF(AL21="","TBD",IF(AL21="N/A","N/A",IF(ISNUMBER(AL21),"Complete","")))),"Removed")</f>
        <v>Complete</v>
      </c>
      <c r="AL21" s="94">
        <v>40865</v>
      </c>
      <c r="AM21" s="89" t="str">
        <f>IF(Q21="",IF(AO21="","TBD",IF(AO21="N/A","N/A",IF(ISNUMBER(AO21),"Complete","TBD"))),"N/A")</f>
        <v>Complete</v>
      </c>
      <c r="AN21" s="1">
        <v>41131</v>
      </c>
      <c r="AO21" s="94">
        <v>41107</v>
      </c>
      <c r="AP21" s="97" t="str">
        <f>IF(Q21="",IF(AK21="Complete",IF(AM21="TBD","Waiting on Router","Ready"),"Pending Fiber Completion"),"Removed")</f>
        <v>Ready</v>
      </c>
      <c r="AQ21" s="1">
        <v>41131</v>
      </c>
      <c r="AR21" s="4"/>
      <c r="AS21" s="7">
        <v>1</v>
      </c>
      <c r="AT21" s="2"/>
      <c r="AU21" s="2"/>
      <c r="AV21" s="4"/>
    </row>
    <row r="22" spans="1:48">
      <c r="A22" s="2"/>
      <c r="B22" s="73" t="s">
        <v>1764</v>
      </c>
      <c r="C22" s="73" t="s">
        <v>180</v>
      </c>
      <c r="D22" s="73" t="s">
        <v>763</v>
      </c>
      <c r="E22" s="4" t="s">
        <v>2718</v>
      </c>
      <c r="F22" s="73" t="s">
        <v>329</v>
      </c>
      <c r="G22" s="73" t="s">
        <v>4852</v>
      </c>
      <c r="H22" s="4" t="s">
        <v>330</v>
      </c>
      <c r="I22" s="4" t="s">
        <v>331</v>
      </c>
      <c r="J22" s="4"/>
      <c r="K22" s="4" t="s">
        <v>3379</v>
      </c>
      <c r="L22" s="4"/>
      <c r="M22" s="4"/>
      <c r="N22" s="4" t="s">
        <v>4159</v>
      </c>
      <c r="O22" s="4">
        <v>825</v>
      </c>
      <c r="P22" s="4"/>
      <c r="Q22" s="4"/>
      <c r="R22" s="4" t="s">
        <v>2727</v>
      </c>
      <c r="S22" s="4" t="s">
        <v>2712</v>
      </c>
      <c r="T22" s="2">
        <v>40714</v>
      </c>
      <c r="U22" s="86" t="str">
        <f t="shared" si="0"/>
        <v>Y</v>
      </c>
      <c r="V22" s="86" t="str">
        <f t="shared" si="1"/>
        <v>Y</v>
      </c>
      <c r="W22" s="34">
        <v>24661.4</v>
      </c>
      <c r="X22" s="4" t="s">
        <v>2756</v>
      </c>
      <c r="Y22" s="2"/>
      <c r="Z22" s="2">
        <v>40847</v>
      </c>
      <c r="AA22" s="84" t="str">
        <f t="shared" si="2"/>
        <v>Y</v>
      </c>
      <c r="AB22" s="35">
        <v>3690</v>
      </c>
      <c r="AC22" s="15">
        <f t="shared" si="3"/>
        <v>3690</v>
      </c>
      <c r="AD22" s="2">
        <v>40940</v>
      </c>
      <c r="AE22" s="92" t="str">
        <f t="shared" si="4"/>
        <v>Complete</v>
      </c>
      <c r="AF22" s="2">
        <v>40934</v>
      </c>
      <c r="AG22" s="4" t="s">
        <v>2756</v>
      </c>
      <c r="AH22" s="89" t="str">
        <f t="shared" si="5"/>
        <v>No Build Required</v>
      </c>
      <c r="AI22" s="1" t="s">
        <v>4508</v>
      </c>
      <c r="AJ22" s="1" t="s">
        <v>4508</v>
      </c>
      <c r="AK22" s="84" t="str">
        <f>IF(Q22="",IF(U22="N","N/A",IF(AL22="","TBD",IF(AL22="N/A","N/A",IF(ISNUMBER(AL22),"Complete","")))),"Removed")</f>
        <v>Complete</v>
      </c>
      <c r="AL22" s="94">
        <v>40934</v>
      </c>
      <c r="AM22" s="89" t="str">
        <f>IF(Q22="",IF(AO22="","TBD",IF(AO22="N/A","N/A",IF(ISNUMBER(AO22),"Complete","TBD"))),"N/A")</f>
        <v>Complete</v>
      </c>
      <c r="AN22" s="2"/>
      <c r="AO22" s="94">
        <v>41108</v>
      </c>
      <c r="AP22" s="97" t="str">
        <f>IF(Q22="",IF(AK22="Complete",IF(AM22="TBD","Waiting on Router","Ready"),"Pending Fiber Completion"),"Removed")</f>
        <v>Ready</v>
      </c>
      <c r="AQ22" s="2"/>
      <c r="AR22" s="4"/>
      <c r="AS22" s="7">
        <v>1</v>
      </c>
      <c r="AT22" s="2"/>
      <c r="AU22" s="2"/>
      <c r="AV22" s="4"/>
    </row>
    <row r="23" spans="1:48">
      <c r="A23" s="2"/>
      <c r="B23" s="73" t="s">
        <v>1765</v>
      </c>
      <c r="C23" s="73" t="s">
        <v>180</v>
      </c>
      <c r="D23" s="73" t="s">
        <v>763</v>
      </c>
      <c r="E23" s="4" t="s">
        <v>2718</v>
      </c>
      <c r="F23" s="73" t="s">
        <v>334</v>
      </c>
      <c r="G23" s="73" t="s">
        <v>4852</v>
      </c>
      <c r="H23" s="4" t="s">
        <v>335</v>
      </c>
      <c r="I23" s="4" t="s">
        <v>57</v>
      </c>
      <c r="J23" s="4">
        <v>25401</v>
      </c>
      <c r="K23" s="4" t="s">
        <v>3378</v>
      </c>
      <c r="L23" s="4"/>
      <c r="M23" s="4"/>
      <c r="N23" s="4" t="s">
        <v>4144</v>
      </c>
      <c r="O23" s="4">
        <v>826</v>
      </c>
      <c r="P23" s="4"/>
      <c r="Q23" s="4"/>
      <c r="R23" s="4" t="s">
        <v>2727</v>
      </c>
      <c r="S23" s="4" t="s">
        <v>2712</v>
      </c>
      <c r="T23" s="2">
        <v>40714</v>
      </c>
      <c r="U23" s="86" t="str">
        <f t="shared" si="0"/>
        <v>Y</v>
      </c>
      <c r="V23" s="86" t="str">
        <f t="shared" si="1"/>
        <v>Y</v>
      </c>
      <c r="W23" s="34">
        <v>16796.22</v>
      </c>
      <c r="X23" s="4" t="s">
        <v>2756</v>
      </c>
      <c r="Y23" s="2"/>
      <c r="Z23" s="2">
        <v>40724</v>
      </c>
      <c r="AA23" s="84" t="str">
        <f t="shared" si="2"/>
        <v>Y</v>
      </c>
      <c r="AB23" s="35">
        <v>2147</v>
      </c>
      <c r="AC23" s="15">
        <f t="shared" si="3"/>
        <v>2147</v>
      </c>
      <c r="AD23" s="2">
        <v>40940</v>
      </c>
      <c r="AE23" s="92" t="str">
        <f t="shared" si="4"/>
        <v>Complete</v>
      </c>
      <c r="AF23" s="2">
        <v>40938</v>
      </c>
      <c r="AG23" s="4" t="s">
        <v>2756</v>
      </c>
      <c r="AH23" s="89" t="str">
        <f t="shared" si="5"/>
        <v>No Build Required</v>
      </c>
      <c r="AI23" s="1" t="s">
        <v>4508</v>
      </c>
      <c r="AJ23" s="1" t="s">
        <v>4508</v>
      </c>
      <c r="AK23" s="84" t="str">
        <f>IF(Q23="",IF(U23="N","N/A",IF(AL23="","TBD",IF(AL23="N/A","N/A",IF(ISNUMBER(AL23),"Complete","")))),"Removed")</f>
        <v>Complete</v>
      </c>
      <c r="AL23" s="94">
        <v>40938</v>
      </c>
      <c r="AM23" s="89" t="str">
        <f>IF(Q23="",IF(AO23="","TBD",IF(AO23="N/A","N/A",IF(ISNUMBER(AO23),"Complete","TBD"))),"N/A")</f>
        <v>Complete</v>
      </c>
      <c r="AN23" s="2"/>
      <c r="AO23" s="94">
        <v>41108</v>
      </c>
      <c r="AP23" s="97" t="str">
        <f>IF(Q23="",IF(AK23="Complete",IF(AM23="TBD","Waiting on Router","Ready"),"Pending Fiber Completion"),"Removed")</f>
        <v>Ready</v>
      </c>
      <c r="AQ23" s="2"/>
      <c r="AR23" s="4"/>
      <c r="AS23" s="7">
        <v>1</v>
      </c>
      <c r="AT23" s="2"/>
      <c r="AU23" s="2"/>
      <c r="AV23" s="4"/>
    </row>
    <row r="24" spans="1:48" ht="31.5">
      <c r="A24" s="2"/>
      <c r="B24" s="73" t="s">
        <v>1766</v>
      </c>
      <c r="C24" s="73" t="s">
        <v>180</v>
      </c>
      <c r="D24" s="73" t="s">
        <v>764</v>
      </c>
      <c r="E24" s="4" t="s">
        <v>2718</v>
      </c>
      <c r="F24" s="73" t="s">
        <v>6885</v>
      </c>
      <c r="G24" s="73" t="s">
        <v>4852</v>
      </c>
      <c r="H24" s="4" t="s">
        <v>301</v>
      </c>
      <c r="I24" s="4" t="s">
        <v>57</v>
      </c>
      <c r="J24" s="4">
        <v>25401</v>
      </c>
      <c r="K24" s="4" t="s">
        <v>3377</v>
      </c>
      <c r="L24" s="4" t="s">
        <v>3977</v>
      </c>
      <c r="M24" s="4"/>
      <c r="N24" s="4" t="s">
        <v>3978</v>
      </c>
      <c r="O24" s="4">
        <v>1019</v>
      </c>
      <c r="P24" s="4" t="s">
        <v>4017</v>
      </c>
      <c r="Q24" s="4"/>
      <c r="R24" s="4" t="s">
        <v>2727</v>
      </c>
      <c r="S24" s="4" t="s">
        <v>2715</v>
      </c>
      <c r="T24" s="2">
        <v>40714</v>
      </c>
      <c r="U24" s="86" t="str">
        <f t="shared" si="0"/>
        <v>Y</v>
      </c>
      <c r="V24" s="86" t="str">
        <f t="shared" si="1"/>
        <v>Y</v>
      </c>
      <c r="W24" s="34">
        <v>3414.6</v>
      </c>
      <c r="X24" s="4" t="s">
        <v>2756</v>
      </c>
      <c r="Y24" s="2"/>
      <c r="Z24" s="2">
        <v>40724</v>
      </c>
      <c r="AA24" s="84" t="str">
        <f t="shared" si="2"/>
        <v>Y</v>
      </c>
      <c r="AB24" s="35">
        <v>310</v>
      </c>
      <c r="AC24" s="15">
        <f t="shared" si="3"/>
        <v>310</v>
      </c>
      <c r="AD24" s="2">
        <v>40969</v>
      </c>
      <c r="AE24" s="92" t="str">
        <f t="shared" si="4"/>
        <v>Complete</v>
      </c>
      <c r="AF24" s="2">
        <v>40934</v>
      </c>
      <c r="AG24" s="4" t="s">
        <v>2756</v>
      </c>
      <c r="AH24" s="89" t="str">
        <f t="shared" si="5"/>
        <v>No Build Required</v>
      </c>
      <c r="AI24" s="1" t="s">
        <v>4508</v>
      </c>
      <c r="AJ24" s="1" t="s">
        <v>4508</v>
      </c>
      <c r="AK24" s="84" t="str">
        <f>IF(Q24="",IF(U24="N","N/A",IF(AL24="","TBD",IF(AL24="N/A","N/A",IF(ISNUMBER(AL24),"Complete","")))),"Removed")</f>
        <v>Complete</v>
      </c>
      <c r="AL24" s="94">
        <v>40934</v>
      </c>
      <c r="AM24" s="89" t="str">
        <f>IF(Q24="",IF(AO24="","TBD",IF(AO24="N/A","N/A",IF(ISNUMBER(AO24),"Complete","TBD"))),"N/A")</f>
        <v>Complete</v>
      </c>
      <c r="AN24" s="2">
        <v>40941</v>
      </c>
      <c r="AO24" s="94">
        <v>40814</v>
      </c>
      <c r="AP24" s="97" t="str">
        <f>IF(Q24="",IF(AK24="Complete",IF(AM24="TBD","Waiting on Router","Ready"),"Pending Fiber Completion"),"Removed")</f>
        <v>Ready</v>
      </c>
      <c r="AQ24" s="2">
        <v>40941</v>
      </c>
      <c r="AR24" s="4"/>
      <c r="AS24" s="7">
        <v>1</v>
      </c>
      <c r="AT24" s="2"/>
      <c r="AU24" s="2"/>
      <c r="AV24" s="4"/>
    </row>
    <row r="25" spans="1:48">
      <c r="A25" s="1"/>
      <c r="B25" s="74" t="s">
        <v>1767</v>
      </c>
      <c r="C25" s="74" t="s">
        <v>180</v>
      </c>
      <c r="D25" s="74" t="s">
        <v>761</v>
      </c>
      <c r="E25" s="9" t="s">
        <v>2718</v>
      </c>
      <c r="F25" s="79" t="s">
        <v>181</v>
      </c>
      <c r="G25" s="74" t="s">
        <v>4852</v>
      </c>
      <c r="H25" s="9" t="s">
        <v>2737</v>
      </c>
      <c r="I25" s="9" t="s">
        <v>57</v>
      </c>
      <c r="J25" s="9">
        <v>25401</v>
      </c>
      <c r="K25" s="9" t="s">
        <v>3376</v>
      </c>
      <c r="L25" s="7" t="s">
        <v>3874</v>
      </c>
      <c r="M25" s="9" t="s">
        <v>3875</v>
      </c>
      <c r="N25" s="9" t="s">
        <v>4636</v>
      </c>
      <c r="O25" s="9">
        <v>1343</v>
      </c>
      <c r="P25" s="9"/>
      <c r="Q25" s="7"/>
      <c r="R25" s="7" t="s">
        <v>2727</v>
      </c>
      <c r="S25" s="9"/>
      <c r="T25" s="1">
        <v>40714</v>
      </c>
      <c r="U25" s="87" t="str">
        <f t="shared" si="0"/>
        <v>Y</v>
      </c>
      <c r="V25" s="87" t="str">
        <f t="shared" si="1"/>
        <v>Y</v>
      </c>
      <c r="W25" s="32">
        <v>5057</v>
      </c>
      <c r="X25" s="9" t="s">
        <v>2756</v>
      </c>
      <c r="Y25" s="1"/>
      <c r="Z25" s="1">
        <v>40847</v>
      </c>
      <c r="AA25" s="84" t="str">
        <f t="shared" si="2"/>
        <v>Y</v>
      </c>
      <c r="AB25" s="33">
        <v>550</v>
      </c>
      <c r="AC25" s="15">
        <f t="shared" si="3"/>
        <v>550</v>
      </c>
      <c r="AD25" s="1">
        <v>40940</v>
      </c>
      <c r="AE25" s="92" t="str">
        <f t="shared" si="4"/>
        <v>Complete</v>
      </c>
      <c r="AF25" s="1">
        <v>40962</v>
      </c>
      <c r="AG25" s="9" t="s">
        <v>2756</v>
      </c>
      <c r="AH25" s="89" t="str">
        <f t="shared" si="5"/>
        <v>No Build Required</v>
      </c>
      <c r="AI25" s="1" t="s">
        <v>4508</v>
      </c>
      <c r="AJ25" s="1" t="s">
        <v>4508</v>
      </c>
      <c r="AK25" s="84" t="str">
        <f>IF(Q25="",IF(U25="N","N/A",IF(AL25="","TBD",IF(AL25="N/A","N/A",IF(ISNUMBER(AL25),"Complete","")))),"Removed")</f>
        <v>Complete</v>
      </c>
      <c r="AL25" s="93">
        <v>40962</v>
      </c>
      <c r="AM25" s="89" t="str">
        <f>IF(Q25="",IF(AO25="","TBD",IF(AO25="N/A","N/A",IF(ISNUMBER(AO25),"Complete","TBD"))),"N/A")</f>
        <v>Complete</v>
      </c>
      <c r="AN25" s="1">
        <v>40970</v>
      </c>
      <c r="AO25" s="93">
        <v>40862</v>
      </c>
      <c r="AP25" s="97" t="str">
        <f>IF(Q25="",IF(AK25="Complete",IF(AM25="TBD","Waiting on Router","Ready"),"Pending Fiber Completion"),"Removed")</f>
        <v>Ready</v>
      </c>
      <c r="AQ25" s="1">
        <v>40970</v>
      </c>
      <c r="AR25" s="7"/>
      <c r="AS25" s="9">
        <v>1</v>
      </c>
      <c r="AT25" s="1"/>
      <c r="AU25" s="1"/>
      <c r="AV25" s="7"/>
    </row>
    <row r="26" spans="1:48">
      <c r="A26" s="1"/>
      <c r="B26" s="72" t="s">
        <v>1768</v>
      </c>
      <c r="C26" s="72" t="s">
        <v>180</v>
      </c>
      <c r="D26" s="72" t="s">
        <v>765</v>
      </c>
      <c r="E26" s="8" t="s">
        <v>2718</v>
      </c>
      <c r="F26" s="73" t="s">
        <v>264</v>
      </c>
      <c r="G26" s="72" t="s">
        <v>4852</v>
      </c>
      <c r="H26" s="8" t="s">
        <v>265</v>
      </c>
      <c r="I26" s="8" t="s">
        <v>57</v>
      </c>
      <c r="J26" s="8">
        <v>25405</v>
      </c>
      <c r="K26" s="8" t="s">
        <v>3375</v>
      </c>
      <c r="L26" s="4" t="s">
        <v>4004</v>
      </c>
      <c r="M26" s="8"/>
      <c r="N26" s="8" t="s">
        <v>6695</v>
      </c>
      <c r="O26" s="8">
        <v>484</v>
      </c>
      <c r="P26" s="1">
        <v>41342</v>
      </c>
      <c r="Q26" s="4"/>
      <c r="R26" s="4" t="s">
        <v>2727</v>
      </c>
      <c r="S26" s="8" t="s">
        <v>1727</v>
      </c>
      <c r="T26" s="1">
        <v>40714</v>
      </c>
      <c r="U26" s="77" t="str">
        <f t="shared" si="0"/>
        <v>Y</v>
      </c>
      <c r="V26" s="77" t="str">
        <f t="shared" si="1"/>
        <v>Y</v>
      </c>
      <c r="W26" s="32">
        <v>5121</v>
      </c>
      <c r="X26" s="8" t="s">
        <v>2756</v>
      </c>
      <c r="Y26" s="1"/>
      <c r="Z26" s="1">
        <v>40847</v>
      </c>
      <c r="AA26" s="84" t="str">
        <f t="shared" si="2"/>
        <v>Y</v>
      </c>
      <c r="AB26" s="33">
        <v>794</v>
      </c>
      <c r="AC26" s="15">
        <f t="shared" si="3"/>
        <v>794</v>
      </c>
      <c r="AD26" s="1">
        <v>40940</v>
      </c>
      <c r="AE26" s="92" t="str">
        <f t="shared" si="4"/>
        <v>Complete</v>
      </c>
      <c r="AF26" s="1">
        <v>40962</v>
      </c>
      <c r="AG26" s="8" t="s">
        <v>2756</v>
      </c>
      <c r="AH26" s="89" t="str">
        <f t="shared" si="5"/>
        <v>No Build Required</v>
      </c>
      <c r="AI26" s="1" t="s">
        <v>4508</v>
      </c>
      <c r="AJ26" s="1" t="s">
        <v>4508</v>
      </c>
      <c r="AK26" s="84" t="str">
        <f>IF(Q26="",IF(U26="N","N/A",IF(AL26="","TBD",IF(AL26="N/A","N/A",IF(ISNUMBER(AL26),"Complete","")))),"Removed")</f>
        <v>Complete</v>
      </c>
      <c r="AL26" s="93">
        <v>40962</v>
      </c>
      <c r="AM26" s="89" t="str">
        <f>IF(Q26="",IF(AO26="","TBD",IF(AO26="N/A","N/A",IF(ISNUMBER(AO26),"Complete","TBD"))),"N/A")</f>
        <v>Complete</v>
      </c>
      <c r="AN26" s="1">
        <v>41047</v>
      </c>
      <c r="AO26" s="93">
        <v>41342</v>
      </c>
      <c r="AP26" s="97" t="str">
        <f>IF(Q26="",IF(AK26="Complete",IF(AM26="TBD","Waiting on Router","Ready"),"Pending Fiber Completion"),"Removed")</f>
        <v>Ready</v>
      </c>
      <c r="AQ26" s="1">
        <v>41047</v>
      </c>
      <c r="AR26" s="4" t="s">
        <v>4808</v>
      </c>
      <c r="AS26" s="9">
        <v>1</v>
      </c>
      <c r="AT26" s="1"/>
      <c r="AU26" s="1"/>
      <c r="AV26" s="4"/>
    </row>
    <row r="27" spans="1:48">
      <c r="A27" s="1"/>
      <c r="B27" s="72" t="s">
        <v>1769</v>
      </c>
      <c r="C27" s="72" t="s">
        <v>180</v>
      </c>
      <c r="D27" s="72" t="s">
        <v>710</v>
      </c>
      <c r="E27" s="8" t="s">
        <v>2718</v>
      </c>
      <c r="F27" s="73" t="s">
        <v>3400</v>
      </c>
      <c r="G27" s="72" t="s">
        <v>4852</v>
      </c>
      <c r="H27" s="8" t="s">
        <v>56</v>
      </c>
      <c r="I27" s="8" t="s">
        <v>57</v>
      </c>
      <c r="J27" s="8">
        <v>25401</v>
      </c>
      <c r="K27" s="8" t="s">
        <v>2777</v>
      </c>
      <c r="L27" s="4" t="s">
        <v>4005</v>
      </c>
      <c r="M27" s="8" t="s">
        <v>2777</v>
      </c>
      <c r="N27" s="8" t="s">
        <v>4305</v>
      </c>
      <c r="O27" s="8">
        <v>1037</v>
      </c>
      <c r="P27" s="8"/>
      <c r="Q27" s="4"/>
      <c r="R27" s="4" t="s">
        <v>2727</v>
      </c>
      <c r="S27" s="8" t="s">
        <v>2714</v>
      </c>
      <c r="T27" s="1">
        <v>40714</v>
      </c>
      <c r="U27" s="77" t="str">
        <f t="shared" si="0"/>
        <v>Y</v>
      </c>
      <c r="V27" s="77" t="str">
        <f t="shared" si="1"/>
        <v>Y</v>
      </c>
      <c r="W27" s="32">
        <v>122616.04</v>
      </c>
      <c r="X27" s="8" t="s">
        <v>2756</v>
      </c>
      <c r="Y27" s="1"/>
      <c r="Z27" s="1">
        <v>40847</v>
      </c>
      <c r="AA27" s="84" t="str">
        <f t="shared" si="2"/>
        <v>Y</v>
      </c>
      <c r="AB27" s="33">
        <v>16374</v>
      </c>
      <c r="AC27" s="15">
        <f t="shared" si="3"/>
        <v>16374</v>
      </c>
      <c r="AD27" s="1">
        <v>40969</v>
      </c>
      <c r="AE27" s="92" t="str">
        <f t="shared" si="4"/>
        <v>Complete</v>
      </c>
      <c r="AF27" s="1">
        <v>40960</v>
      </c>
      <c r="AG27" s="8" t="s">
        <v>2756</v>
      </c>
      <c r="AH27" s="89" t="str">
        <f t="shared" si="5"/>
        <v>No Build Required</v>
      </c>
      <c r="AI27" s="1" t="s">
        <v>4508</v>
      </c>
      <c r="AJ27" s="1" t="s">
        <v>4508</v>
      </c>
      <c r="AK27" s="84" t="str">
        <f>IF(Q27="",IF(U27="N","N/A",IF(AL27="","TBD",IF(AL27="N/A","N/A",IF(ISNUMBER(AL27),"Complete","")))),"Removed")</f>
        <v>Complete</v>
      </c>
      <c r="AL27" s="93">
        <v>40960</v>
      </c>
      <c r="AM27" s="89" t="str">
        <f>IF(Q27="",IF(AO27="","TBD",IF(AO27="N/A","N/A",IF(ISNUMBER(AO27),"Complete","TBD"))),"N/A")</f>
        <v>Complete</v>
      </c>
      <c r="AN27" s="1">
        <v>40962</v>
      </c>
      <c r="AO27" s="93">
        <v>40890</v>
      </c>
      <c r="AP27" s="97" t="str">
        <f>IF(Q27="",IF(AK27="Complete",IF(AM27="TBD","Waiting on Router","Ready"),"Pending Fiber Completion"),"Removed")</f>
        <v>Ready</v>
      </c>
      <c r="AQ27" s="1">
        <v>40962</v>
      </c>
      <c r="AR27" s="4"/>
      <c r="AS27" s="9">
        <v>1</v>
      </c>
      <c r="AT27" s="1"/>
      <c r="AU27" s="1"/>
      <c r="AV27" s="4"/>
    </row>
    <row r="28" spans="1:48" ht="31.5">
      <c r="A28" s="13"/>
      <c r="B28" s="75" t="s">
        <v>1770</v>
      </c>
      <c r="C28" s="75" t="s">
        <v>180</v>
      </c>
      <c r="D28" s="75" t="s">
        <v>1554</v>
      </c>
      <c r="E28" s="6" t="s">
        <v>2718</v>
      </c>
      <c r="F28" s="78" t="s">
        <v>3544</v>
      </c>
      <c r="G28" s="75" t="s">
        <v>4852</v>
      </c>
      <c r="H28" s="6" t="s">
        <v>1642</v>
      </c>
      <c r="I28" s="6" t="s">
        <v>57</v>
      </c>
      <c r="J28" s="6">
        <v>25401</v>
      </c>
      <c r="K28" s="6" t="s">
        <v>3374</v>
      </c>
      <c r="L28" s="11" t="s">
        <v>4822</v>
      </c>
      <c r="M28" s="6" t="s">
        <v>3615</v>
      </c>
      <c r="N28" s="6" t="s">
        <v>3545</v>
      </c>
      <c r="O28" s="6">
        <v>847</v>
      </c>
      <c r="P28" s="6" t="s">
        <v>3563</v>
      </c>
      <c r="Q28" s="11"/>
      <c r="R28" s="11" t="s">
        <v>2727</v>
      </c>
      <c r="S28" s="6" t="s">
        <v>2715</v>
      </c>
      <c r="T28" s="13">
        <v>40714</v>
      </c>
      <c r="U28" s="89" t="str">
        <f t="shared" si="0"/>
        <v>Y</v>
      </c>
      <c r="V28" s="89" t="str">
        <f t="shared" si="1"/>
        <v>Y</v>
      </c>
      <c r="W28" s="22">
        <v>115023.8</v>
      </c>
      <c r="X28" s="6" t="s">
        <v>697</v>
      </c>
      <c r="Y28" s="13" t="s">
        <v>3588</v>
      </c>
      <c r="Z28" s="13">
        <v>40847</v>
      </c>
      <c r="AA28" s="84" t="str">
        <f t="shared" si="2"/>
        <v>Y</v>
      </c>
      <c r="AB28" s="23">
        <v>16846</v>
      </c>
      <c r="AC28" s="15">
        <f t="shared" si="3"/>
        <v>16846</v>
      </c>
      <c r="AD28" s="13">
        <v>40940</v>
      </c>
      <c r="AE28" s="92" t="str">
        <f t="shared" si="4"/>
        <v>Complete</v>
      </c>
      <c r="AF28" s="13">
        <v>41008</v>
      </c>
      <c r="AG28" s="6" t="s">
        <v>2756</v>
      </c>
      <c r="AH28" s="89" t="str">
        <f t="shared" si="5"/>
        <v>No Build Required</v>
      </c>
      <c r="AI28" s="1" t="s">
        <v>4508</v>
      </c>
      <c r="AJ28" s="1" t="s">
        <v>4508</v>
      </c>
      <c r="AK28" s="84" t="str">
        <f>IF(Q28="",IF(U28="N","N/A",IF(AL28="","TBD",IF(AL28="N/A","N/A",IF(ISNUMBER(AL28),"Complete","")))),"Removed")</f>
        <v>Complete</v>
      </c>
      <c r="AL28" s="95">
        <v>41010</v>
      </c>
      <c r="AM28" s="89" t="str">
        <f>IF(Q28="",IF(AO28="","TBD",IF(AO28="N/A","N/A",IF(ISNUMBER(AO28),"Complete","TBD"))),"N/A")</f>
        <v>Complete</v>
      </c>
      <c r="AN28" s="13">
        <v>41012</v>
      </c>
      <c r="AO28" s="95">
        <v>40861</v>
      </c>
      <c r="AP28" s="97" t="str">
        <f>IF(Q28="",IF(AK28="Complete",IF(AM28="TBD","Waiting on Router","Ready"),"Pending Fiber Completion"),"Removed")</f>
        <v>Ready</v>
      </c>
      <c r="AQ28" s="13">
        <v>41012</v>
      </c>
      <c r="AR28" s="11"/>
      <c r="AS28" s="36">
        <v>1</v>
      </c>
      <c r="AT28" s="13"/>
      <c r="AU28" s="13"/>
      <c r="AV28" s="11"/>
    </row>
    <row r="29" spans="1:48">
      <c r="A29" s="13"/>
      <c r="B29" s="76" t="s">
        <v>5002</v>
      </c>
      <c r="C29" s="76" t="s">
        <v>180</v>
      </c>
      <c r="D29" s="76" t="s">
        <v>774</v>
      </c>
      <c r="E29" s="12" t="s">
        <v>2718</v>
      </c>
      <c r="F29" s="80" t="s">
        <v>4926</v>
      </c>
      <c r="G29" s="81" t="s">
        <v>4851</v>
      </c>
      <c r="H29" s="38" t="s">
        <v>5272</v>
      </c>
      <c r="I29" s="5" t="s">
        <v>328</v>
      </c>
      <c r="J29" s="5">
        <v>25427</v>
      </c>
      <c r="K29" s="6"/>
      <c r="L29" s="11"/>
      <c r="M29" s="6"/>
      <c r="N29" s="6" t="s">
        <v>5273</v>
      </c>
      <c r="O29" s="6">
        <v>1727</v>
      </c>
      <c r="P29" s="6"/>
      <c r="Q29" s="11"/>
      <c r="R29" s="11" t="s">
        <v>5222</v>
      </c>
      <c r="S29" s="6"/>
      <c r="T29" s="13"/>
      <c r="U29" s="77" t="str">
        <f t="shared" si="0"/>
        <v>N</v>
      </c>
      <c r="V29" s="77" t="str">
        <f t="shared" si="1"/>
        <v>N/A</v>
      </c>
      <c r="W29" s="22"/>
      <c r="X29" s="6" t="s">
        <v>4508</v>
      </c>
      <c r="Y29" s="13"/>
      <c r="Z29" s="13"/>
      <c r="AA29" s="84" t="str">
        <f t="shared" si="2"/>
        <v>N/A</v>
      </c>
      <c r="AB29" s="23">
        <v>0</v>
      </c>
      <c r="AC29" s="15">
        <f t="shared" si="3"/>
        <v>0</v>
      </c>
      <c r="AD29" s="13"/>
      <c r="AE29" s="92" t="str">
        <f t="shared" si="4"/>
        <v>N/A</v>
      </c>
      <c r="AF29" s="13"/>
      <c r="AG29" s="6" t="s">
        <v>2756</v>
      </c>
      <c r="AH29" s="89" t="str">
        <f t="shared" si="5"/>
        <v>No Build Required</v>
      </c>
      <c r="AI29" s="13" t="s">
        <v>4508</v>
      </c>
      <c r="AJ29" s="13" t="s">
        <v>4508</v>
      </c>
      <c r="AK29" s="84" t="str">
        <f>IF(Q29="",IF(U29="N","N/A",IF(AL29="","TBD",IF(AL29="N/A","N/A",IF(ISNUMBER(AL29),"Complete","")))),"Removed")</f>
        <v>N/A</v>
      </c>
      <c r="AL29" s="95" t="s">
        <v>4508</v>
      </c>
      <c r="AM29" s="89" t="str">
        <f>IF(Q29="",IF(AO29="","TBD",IF(AO29="N/A","N/A",IF(ISNUMBER(AO29),"Complete","TBD"))),"N/A")</f>
        <v>Complete</v>
      </c>
      <c r="AN29" s="13"/>
      <c r="AO29" s="95">
        <v>41320</v>
      </c>
      <c r="AP29" s="97" t="str">
        <f>IF(Q29="",IF(AK29="N/A",IF(AM29="TBD","Waiting on Router","Ready"),"TBD"),"Removed")</f>
        <v>Ready</v>
      </c>
      <c r="AQ29" s="13"/>
      <c r="AR29" s="11"/>
      <c r="AS29" s="11">
        <v>2</v>
      </c>
      <c r="AT29" s="13"/>
      <c r="AU29" s="13"/>
      <c r="AV29" s="11"/>
    </row>
    <row r="30" spans="1:48">
      <c r="A30" s="13"/>
      <c r="B30" s="76" t="s">
        <v>5003</v>
      </c>
      <c r="C30" s="76" t="s">
        <v>180</v>
      </c>
      <c r="D30" s="76" t="s">
        <v>774</v>
      </c>
      <c r="E30" s="12" t="s">
        <v>2718</v>
      </c>
      <c r="F30" s="80" t="s">
        <v>4927</v>
      </c>
      <c r="G30" s="81" t="s">
        <v>4851</v>
      </c>
      <c r="H30" s="38" t="s">
        <v>5274</v>
      </c>
      <c r="I30" s="5" t="s">
        <v>331</v>
      </c>
      <c r="J30" s="5">
        <v>25428</v>
      </c>
      <c r="K30" s="6"/>
      <c r="L30" s="11"/>
      <c r="M30" s="6"/>
      <c r="N30" s="6" t="s">
        <v>5275</v>
      </c>
      <c r="O30" s="6">
        <v>1728</v>
      </c>
      <c r="P30" s="6"/>
      <c r="Q30" s="11"/>
      <c r="R30" s="11" t="s">
        <v>5222</v>
      </c>
      <c r="S30" s="6"/>
      <c r="T30" s="13"/>
      <c r="U30" s="77" t="str">
        <f t="shared" si="0"/>
        <v>N</v>
      </c>
      <c r="V30" s="77" t="str">
        <f t="shared" si="1"/>
        <v>N/A</v>
      </c>
      <c r="W30" s="22"/>
      <c r="X30" s="6" t="s">
        <v>4508</v>
      </c>
      <c r="Y30" s="13"/>
      <c r="Z30" s="13"/>
      <c r="AA30" s="84" t="str">
        <f t="shared" si="2"/>
        <v>N/A</v>
      </c>
      <c r="AB30" s="23">
        <v>0</v>
      </c>
      <c r="AC30" s="15">
        <f t="shared" si="3"/>
        <v>0</v>
      </c>
      <c r="AD30" s="13"/>
      <c r="AE30" s="92" t="str">
        <f t="shared" si="4"/>
        <v>N/A</v>
      </c>
      <c r="AF30" s="13"/>
      <c r="AG30" s="6" t="s">
        <v>2756</v>
      </c>
      <c r="AH30" s="89" t="str">
        <f t="shared" si="5"/>
        <v>No Build Required</v>
      </c>
      <c r="AI30" s="13" t="s">
        <v>4508</v>
      </c>
      <c r="AJ30" s="13" t="s">
        <v>4508</v>
      </c>
      <c r="AK30" s="84" t="str">
        <f>IF(Q30="",IF(U30="N","N/A",IF(AL30="","TBD",IF(AL30="N/A","N/A",IF(ISNUMBER(AL30),"Complete","")))),"Removed")</f>
        <v>N/A</v>
      </c>
      <c r="AL30" s="95" t="s">
        <v>4508</v>
      </c>
      <c r="AM30" s="89" t="str">
        <f>IF(Q30="",IF(AO30="","TBD",IF(AO30="N/A","N/A",IF(ISNUMBER(AO30),"Complete","TBD"))),"N/A")</f>
        <v>Complete</v>
      </c>
      <c r="AN30" s="13"/>
      <c r="AO30" s="95">
        <v>41320</v>
      </c>
      <c r="AP30" s="97" t="str">
        <f>IF(Q30="",IF(AK30="N/A",IF(AM30="TBD","Waiting on Router","Ready"),"TBD"),"Removed")</f>
        <v>Ready</v>
      </c>
      <c r="AQ30" s="13"/>
      <c r="AR30" s="11"/>
      <c r="AS30" s="11">
        <v>2</v>
      </c>
      <c r="AT30" s="13"/>
      <c r="AU30" s="13"/>
      <c r="AV30" s="11"/>
    </row>
    <row r="31" spans="1:48">
      <c r="A31" s="13"/>
      <c r="B31" s="76" t="s">
        <v>5004</v>
      </c>
      <c r="C31" s="76" t="s">
        <v>180</v>
      </c>
      <c r="D31" s="76" t="s">
        <v>774</v>
      </c>
      <c r="E31" s="12" t="s">
        <v>2718</v>
      </c>
      <c r="F31" s="80" t="s">
        <v>4928</v>
      </c>
      <c r="G31" s="81" t="s">
        <v>4851</v>
      </c>
      <c r="H31" s="38" t="s">
        <v>5276</v>
      </c>
      <c r="I31" s="5" t="s">
        <v>57</v>
      </c>
      <c r="J31" s="5">
        <v>25401</v>
      </c>
      <c r="K31" s="6"/>
      <c r="L31" s="11"/>
      <c r="M31" s="6"/>
      <c r="N31" s="6" t="s">
        <v>5277</v>
      </c>
      <c r="O31" s="6">
        <v>1729</v>
      </c>
      <c r="P31" s="6"/>
      <c r="Q31" s="11"/>
      <c r="R31" s="11" t="s">
        <v>5222</v>
      </c>
      <c r="S31" s="6"/>
      <c r="T31" s="13"/>
      <c r="U31" s="77" t="str">
        <f t="shared" si="0"/>
        <v>N</v>
      </c>
      <c r="V31" s="77" t="str">
        <f t="shared" si="1"/>
        <v>N/A</v>
      </c>
      <c r="W31" s="22"/>
      <c r="X31" s="6" t="s">
        <v>4508</v>
      </c>
      <c r="Y31" s="13"/>
      <c r="Z31" s="13"/>
      <c r="AA31" s="84" t="str">
        <f t="shared" si="2"/>
        <v>N/A</v>
      </c>
      <c r="AB31" s="23">
        <v>0</v>
      </c>
      <c r="AC31" s="15">
        <f t="shared" si="3"/>
        <v>0</v>
      </c>
      <c r="AD31" s="13"/>
      <c r="AE31" s="92" t="str">
        <f t="shared" si="4"/>
        <v>N/A</v>
      </c>
      <c r="AF31" s="13"/>
      <c r="AG31" s="6" t="s">
        <v>2756</v>
      </c>
      <c r="AH31" s="89" t="str">
        <f t="shared" si="5"/>
        <v>No Build Required</v>
      </c>
      <c r="AI31" s="13" t="s">
        <v>4508</v>
      </c>
      <c r="AJ31" s="13" t="s">
        <v>4508</v>
      </c>
      <c r="AK31" s="84" t="str">
        <f>IF(Q31="",IF(U31="N","N/A",IF(AL31="","TBD",IF(AL31="N/A","N/A",IF(ISNUMBER(AL31),"Complete","")))),"Removed")</f>
        <v>N/A</v>
      </c>
      <c r="AL31" s="95" t="s">
        <v>4508</v>
      </c>
      <c r="AM31" s="89" t="str">
        <f>IF(Q31="",IF(AO31="","TBD",IF(AO31="N/A","N/A",IF(ISNUMBER(AO31),"Complete","TBD"))),"N/A")</f>
        <v>Complete</v>
      </c>
      <c r="AN31" s="13"/>
      <c r="AO31" s="95">
        <v>41320</v>
      </c>
      <c r="AP31" s="97" t="str">
        <f>IF(Q31="",IF(AK31="N/A",IF(AM31="TBD","Waiting on Router","Ready"),"TBD"),"Removed")</f>
        <v>Ready</v>
      </c>
      <c r="AQ31" s="13"/>
      <c r="AR31" s="11"/>
      <c r="AS31" s="11">
        <v>2</v>
      </c>
      <c r="AT31" s="13"/>
      <c r="AU31" s="13"/>
      <c r="AV31" s="11"/>
    </row>
    <row r="32" spans="1:48">
      <c r="A32" s="13"/>
      <c r="B32" s="76" t="s">
        <v>5005</v>
      </c>
      <c r="C32" s="76" t="s">
        <v>180</v>
      </c>
      <c r="D32" s="76" t="s">
        <v>774</v>
      </c>
      <c r="E32" s="12" t="s">
        <v>2718</v>
      </c>
      <c r="F32" s="80" t="s">
        <v>4929</v>
      </c>
      <c r="G32" s="81" t="s">
        <v>4851</v>
      </c>
      <c r="H32" s="38" t="s">
        <v>5278</v>
      </c>
      <c r="I32" s="5" t="s">
        <v>5279</v>
      </c>
      <c r="J32" s="5">
        <v>25413</v>
      </c>
      <c r="K32" s="6"/>
      <c r="L32" s="11"/>
      <c r="M32" s="6"/>
      <c r="N32" s="6" t="s">
        <v>5280</v>
      </c>
      <c r="O32" s="6">
        <v>1730</v>
      </c>
      <c r="P32" s="6"/>
      <c r="Q32" s="11"/>
      <c r="R32" s="11" t="s">
        <v>5222</v>
      </c>
      <c r="S32" s="6"/>
      <c r="T32" s="13"/>
      <c r="U32" s="77" t="str">
        <f t="shared" si="0"/>
        <v>N</v>
      </c>
      <c r="V32" s="77" t="str">
        <f t="shared" si="1"/>
        <v>N/A</v>
      </c>
      <c r="W32" s="22"/>
      <c r="X32" s="6" t="s">
        <v>4508</v>
      </c>
      <c r="Y32" s="13"/>
      <c r="Z32" s="13"/>
      <c r="AA32" s="84" t="str">
        <f t="shared" si="2"/>
        <v>N/A</v>
      </c>
      <c r="AB32" s="23">
        <v>0</v>
      </c>
      <c r="AC32" s="15">
        <f t="shared" si="3"/>
        <v>0</v>
      </c>
      <c r="AD32" s="13"/>
      <c r="AE32" s="92" t="str">
        <f t="shared" si="4"/>
        <v>N/A</v>
      </c>
      <c r="AF32" s="13"/>
      <c r="AG32" s="6" t="s">
        <v>2756</v>
      </c>
      <c r="AH32" s="89" t="str">
        <f t="shared" si="5"/>
        <v>No Build Required</v>
      </c>
      <c r="AI32" s="13" t="s">
        <v>4508</v>
      </c>
      <c r="AJ32" s="13" t="s">
        <v>4508</v>
      </c>
      <c r="AK32" s="84" t="str">
        <f>IF(Q32="",IF(U32="N","N/A",IF(AL32="","TBD",IF(AL32="N/A","N/A",IF(ISNUMBER(AL32),"Complete","")))),"Removed")</f>
        <v>N/A</v>
      </c>
      <c r="AL32" s="95" t="s">
        <v>4508</v>
      </c>
      <c r="AM32" s="89" t="str">
        <f>IF(Q32="",IF(AO32="","TBD",IF(AO32="N/A","N/A",IF(ISNUMBER(AO32),"Complete","TBD"))),"N/A")</f>
        <v>Complete</v>
      </c>
      <c r="AN32" s="13"/>
      <c r="AO32" s="95">
        <v>41320</v>
      </c>
      <c r="AP32" s="97" t="str">
        <f>IF(Q32="",IF(AK32="N/A",IF(AM32="TBD","Waiting on Router","Ready"),"TBD"),"Removed")</f>
        <v>Ready</v>
      </c>
      <c r="AQ32" s="13"/>
      <c r="AR32" s="11"/>
      <c r="AS32" s="11">
        <v>2</v>
      </c>
      <c r="AT32" s="13"/>
      <c r="AU32" s="13"/>
      <c r="AV32" s="11"/>
    </row>
    <row r="33" spans="1:48">
      <c r="A33" s="13"/>
      <c r="B33" s="76" t="s">
        <v>5006</v>
      </c>
      <c r="C33" s="76" t="s">
        <v>180</v>
      </c>
      <c r="D33" s="76" t="s">
        <v>774</v>
      </c>
      <c r="E33" s="12" t="s">
        <v>2718</v>
      </c>
      <c r="F33" s="80" t="s">
        <v>4930</v>
      </c>
      <c r="G33" s="81" t="s">
        <v>4851</v>
      </c>
      <c r="H33" s="38" t="s">
        <v>5281</v>
      </c>
      <c r="I33" s="5" t="s">
        <v>57</v>
      </c>
      <c r="J33" s="5">
        <v>25401</v>
      </c>
      <c r="K33" s="6"/>
      <c r="L33" s="11"/>
      <c r="M33" s="6"/>
      <c r="N33" s="6" t="s">
        <v>5282</v>
      </c>
      <c r="O33" s="6">
        <v>1731</v>
      </c>
      <c r="P33" s="6"/>
      <c r="Q33" s="11"/>
      <c r="R33" s="11" t="s">
        <v>5222</v>
      </c>
      <c r="S33" s="6"/>
      <c r="T33" s="13"/>
      <c r="U33" s="77" t="str">
        <f t="shared" si="0"/>
        <v>N</v>
      </c>
      <c r="V33" s="77" t="str">
        <f t="shared" si="1"/>
        <v>N/A</v>
      </c>
      <c r="W33" s="22"/>
      <c r="X33" s="6" t="s">
        <v>4508</v>
      </c>
      <c r="Y33" s="13"/>
      <c r="Z33" s="13"/>
      <c r="AA33" s="84" t="str">
        <f t="shared" si="2"/>
        <v>N/A</v>
      </c>
      <c r="AB33" s="23">
        <v>0</v>
      </c>
      <c r="AC33" s="15">
        <f t="shared" si="3"/>
        <v>0</v>
      </c>
      <c r="AD33" s="13"/>
      <c r="AE33" s="92" t="str">
        <f t="shared" si="4"/>
        <v>N/A</v>
      </c>
      <c r="AF33" s="13"/>
      <c r="AG33" s="6" t="s">
        <v>2756</v>
      </c>
      <c r="AH33" s="89" t="str">
        <f t="shared" si="5"/>
        <v>No Build Required</v>
      </c>
      <c r="AI33" s="13" t="s">
        <v>4508</v>
      </c>
      <c r="AJ33" s="13" t="s">
        <v>4508</v>
      </c>
      <c r="AK33" s="84" t="str">
        <f>IF(Q33="",IF(U33="N","N/A",IF(AL33="","TBD",IF(AL33="N/A","N/A",IF(ISNUMBER(AL33),"Complete","")))),"Removed")</f>
        <v>N/A</v>
      </c>
      <c r="AL33" s="95" t="s">
        <v>4508</v>
      </c>
      <c r="AM33" s="89" t="str">
        <f>IF(Q33="",IF(AO33="","TBD",IF(AO33="N/A","N/A",IF(ISNUMBER(AO33),"Complete","TBD"))),"N/A")</f>
        <v>Complete</v>
      </c>
      <c r="AN33" s="13"/>
      <c r="AO33" s="95">
        <v>41320</v>
      </c>
      <c r="AP33" s="97" t="str">
        <f>IF(Q33="",IF(AK33="N/A",IF(AM33="TBD","Waiting on Router","Ready"),"TBD"),"Removed")</f>
        <v>Ready</v>
      </c>
      <c r="AQ33" s="13"/>
      <c r="AR33" s="11"/>
      <c r="AS33" s="11">
        <v>2</v>
      </c>
      <c r="AT33" s="13"/>
      <c r="AU33" s="13"/>
      <c r="AV33" s="11"/>
    </row>
    <row r="34" spans="1:48">
      <c r="A34" s="13"/>
      <c r="B34" s="76" t="s">
        <v>5007</v>
      </c>
      <c r="C34" s="76" t="s">
        <v>180</v>
      </c>
      <c r="D34" s="76" t="s">
        <v>774</v>
      </c>
      <c r="E34" s="12" t="s">
        <v>2718</v>
      </c>
      <c r="F34" s="80" t="s">
        <v>4931</v>
      </c>
      <c r="G34" s="81" t="s">
        <v>4851</v>
      </c>
      <c r="H34" s="38" t="s">
        <v>5283</v>
      </c>
      <c r="I34" s="5" t="s">
        <v>57</v>
      </c>
      <c r="J34" s="5">
        <v>25404</v>
      </c>
      <c r="K34" s="6"/>
      <c r="L34" s="11"/>
      <c r="M34" s="6"/>
      <c r="N34" s="6" t="s">
        <v>6813</v>
      </c>
      <c r="O34" s="6">
        <v>1732</v>
      </c>
      <c r="P34" s="6"/>
      <c r="Q34" s="11"/>
      <c r="R34" s="11" t="s">
        <v>5222</v>
      </c>
      <c r="S34" s="6"/>
      <c r="T34" s="13"/>
      <c r="U34" s="77" t="str">
        <f t="shared" si="0"/>
        <v>N</v>
      </c>
      <c r="V34" s="77" t="str">
        <f t="shared" si="1"/>
        <v>N/A</v>
      </c>
      <c r="W34" s="22"/>
      <c r="X34" s="6" t="s">
        <v>4508</v>
      </c>
      <c r="Y34" s="13"/>
      <c r="Z34" s="13"/>
      <c r="AA34" s="84" t="str">
        <f t="shared" si="2"/>
        <v>N/A</v>
      </c>
      <c r="AB34" s="23">
        <v>0</v>
      </c>
      <c r="AC34" s="15">
        <f t="shared" si="3"/>
        <v>0</v>
      </c>
      <c r="AD34" s="13"/>
      <c r="AE34" s="92" t="str">
        <f t="shared" si="4"/>
        <v>N/A</v>
      </c>
      <c r="AF34" s="13"/>
      <c r="AG34" s="6" t="s">
        <v>2756</v>
      </c>
      <c r="AH34" s="89" t="str">
        <f t="shared" si="5"/>
        <v>No Build Required</v>
      </c>
      <c r="AI34" s="13" t="s">
        <v>4508</v>
      </c>
      <c r="AJ34" s="13" t="s">
        <v>4508</v>
      </c>
      <c r="AK34" s="84" t="str">
        <f>IF(Q34="",IF(U34="N","N/A",IF(AL34="","TBD",IF(AL34="N/A","N/A",IF(ISNUMBER(AL34),"Complete","")))),"Removed")</f>
        <v>N/A</v>
      </c>
      <c r="AL34" s="95" t="s">
        <v>4508</v>
      </c>
      <c r="AM34" s="89" t="str">
        <f>IF(Q34="",IF(AO34="","TBD",IF(AO34="N/A","N/A",IF(ISNUMBER(AO34),"Complete","TBD"))),"N/A")</f>
        <v>Complete</v>
      </c>
      <c r="AN34" s="13"/>
      <c r="AO34" s="95">
        <v>41320</v>
      </c>
      <c r="AP34" s="97" t="str">
        <f>IF(Q34="",IF(AK34="N/A",IF(AM34="TBD","Waiting on Router","Ready"),"TBD"),"Removed")</f>
        <v>Ready</v>
      </c>
      <c r="AQ34" s="13"/>
      <c r="AR34" s="11"/>
      <c r="AS34" s="11">
        <v>2</v>
      </c>
      <c r="AT34" s="13"/>
      <c r="AU34" s="13"/>
      <c r="AV34" s="11"/>
    </row>
    <row r="35" spans="1:48">
      <c r="A35" s="13"/>
      <c r="B35" s="76" t="s">
        <v>5008</v>
      </c>
      <c r="C35" s="76" t="s">
        <v>180</v>
      </c>
      <c r="D35" s="76" t="s">
        <v>774</v>
      </c>
      <c r="E35" s="12" t="s">
        <v>2718</v>
      </c>
      <c r="F35" s="80" t="s">
        <v>4932</v>
      </c>
      <c r="G35" s="81" t="s">
        <v>4851</v>
      </c>
      <c r="H35" s="38" t="s">
        <v>5284</v>
      </c>
      <c r="I35" s="5" t="s">
        <v>328</v>
      </c>
      <c r="J35" s="5">
        <v>25427</v>
      </c>
      <c r="K35" s="6"/>
      <c r="L35" s="11"/>
      <c r="M35" s="6"/>
      <c r="N35" s="6" t="s">
        <v>5285</v>
      </c>
      <c r="O35" s="6">
        <v>1733</v>
      </c>
      <c r="P35" s="6"/>
      <c r="Q35" s="11"/>
      <c r="R35" s="11" t="s">
        <v>5222</v>
      </c>
      <c r="S35" s="6"/>
      <c r="T35" s="13"/>
      <c r="U35" s="77" t="str">
        <f t="shared" si="0"/>
        <v>N</v>
      </c>
      <c r="V35" s="77" t="str">
        <f t="shared" si="1"/>
        <v>N/A</v>
      </c>
      <c r="W35" s="22"/>
      <c r="X35" s="6" t="s">
        <v>4508</v>
      </c>
      <c r="Y35" s="13"/>
      <c r="Z35" s="13"/>
      <c r="AA35" s="84" t="str">
        <f t="shared" si="2"/>
        <v>N/A</v>
      </c>
      <c r="AB35" s="23">
        <v>0</v>
      </c>
      <c r="AC35" s="15">
        <f t="shared" si="3"/>
        <v>0</v>
      </c>
      <c r="AD35" s="13"/>
      <c r="AE35" s="92" t="str">
        <f t="shared" si="4"/>
        <v>N/A</v>
      </c>
      <c r="AF35" s="13"/>
      <c r="AG35" s="6" t="s">
        <v>2756</v>
      </c>
      <c r="AH35" s="89" t="str">
        <f t="shared" si="5"/>
        <v>No Build Required</v>
      </c>
      <c r="AI35" s="13" t="s">
        <v>4508</v>
      </c>
      <c r="AJ35" s="13" t="s">
        <v>4508</v>
      </c>
      <c r="AK35" s="84" t="str">
        <f>IF(Q35="",IF(U35="N","N/A",IF(AL35="","TBD",IF(AL35="N/A","N/A",IF(ISNUMBER(AL35),"Complete","")))),"Removed")</f>
        <v>N/A</v>
      </c>
      <c r="AL35" s="95" t="s">
        <v>4508</v>
      </c>
      <c r="AM35" s="89" t="str">
        <f>IF(Q35="",IF(AO35="","TBD",IF(AO35="N/A","N/A",IF(ISNUMBER(AO35),"Complete","TBD"))),"N/A")</f>
        <v>Complete</v>
      </c>
      <c r="AN35" s="13"/>
      <c r="AO35" s="95">
        <v>41320</v>
      </c>
      <c r="AP35" s="97" t="str">
        <f>IF(Q35="",IF(AK35="N/A",IF(AM35="TBD","Waiting on Router","Ready"),"TBD"),"Removed")</f>
        <v>Ready</v>
      </c>
      <c r="AQ35" s="13"/>
      <c r="AR35" s="11"/>
      <c r="AS35" s="11">
        <v>2</v>
      </c>
      <c r="AT35" s="13"/>
      <c r="AU35" s="13"/>
      <c r="AV35" s="11"/>
    </row>
    <row r="36" spans="1:48">
      <c r="A36" s="13"/>
      <c r="B36" s="76" t="s">
        <v>5009</v>
      </c>
      <c r="C36" s="76" t="s">
        <v>180</v>
      </c>
      <c r="D36" s="76" t="s">
        <v>774</v>
      </c>
      <c r="E36" s="12" t="s">
        <v>2718</v>
      </c>
      <c r="F36" s="80" t="s">
        <v>4933</v>
      </c>
      <c r="G36" s="81" t="s">
        <v>4851</v>
      </c>
      <c r="H36" s="38" t="s">
        <v>5286</v>
      </c>
      <c r="I36" s="5" t="s">
        <v>57</v>
      </c>
      <c r="J36" s="5">
        <v>25404</v>
      </c>
      <c r="K36" s="6"/>
      <c r="L36" s="11"/>
      <c r="M36" s="6"/>
      <c r="N36" s="6" t="s">
        <v>5287</v>
      </c>
      <c r="O36" s="6">
        <v>1734</v>
      </c>
      <c r="P36" s="6"/>
      <c r="Q36" s="11"/>
      <c r="R36" s="11" t="s">
        <v>5222</v>
      </c>
      <c r="S36" s="6"/>
      <c r="T36" s="13"/>
      <c r="U36" s="77" t="str">
        <f t="shared" si="0"/>
        <v>N</v>
      </c>
      <c r="V36" s="77" t="str">
        <f t="shared" si="1"/>
        <v>N/A</v>
      </c>
      <c r="W36" s="22"/>
      <c r="X36" s="6" t="s">
        <v>4508</v>
      </c>
      <c r="Y36" s="13"/>
      <c r="Z36" s="13"/>
      <c r="AA36" s="84" t="str">
        <f t="shared" si="2"/>
        <v>N/A</v>
      </c>
      <c r="AB36" s="23">
        <v>0</v>
      </c>
      <c r="AC36" s="15">
        <f t="shared" si="3"/>
        <v>0</v>
      </c>
      <c r="AD36" s="13"/>
      <c r="AE36" s="92" t="str">
        <f t="shared" si="4"/>
        <v>N/A</v>
      </c>
      <c r="AF36" s="13"/>
      <c r="AG36" s="6" t="s">
        <v>2756</v>
      </c>
      <c r="AH36" s="89" t="str">
        <f t="shared" si="5"/>
        <v>No Build Required</v>
      </c>
      <c r="AI36" s="13" t="s">
        <v>4508</v>
      </c>
      <c r="AJ36" s="13" t="s">
        <v>4508</v>
      </c>
      <c r="AK36" s="84" t="str">
        <f>IF(Q36="",IF(U36="N","N/A",IF(AL36="","TBD",IF(AL36="N/A","N/A",IF(ISNUMBER(AL36),"Complete","")))),"Removed")</f>
        <v>N/A</v>
      </c>
      <c r="AL36" s="95" t="s">
        <v>4508</v>
      </c>
      <c r="AM36" s="89" t="str">
        <f>IF(Q36="",IF(AO36="","TBD",IF(AO36="N/A","N/A",IF(ISNUMBER(AO36),"Complete","TBD"))),"N/A")</f>
        <v>Complete</v>
      </c>
      <c r="AN36" s="13"/>
      <c r="AO36" s="95">
        <v>41320</v>
      </c>
      <c r="AP36" s="97" t="str">
        <f>IF(Q36="",IF(AK36="N/A",IF(AM36="TBD","Waiting on Router","Ready"),"TBD"),"Removed")</f>
        <v>Ready</v>
      </c>
      <c r="AQ36" s="13"/>
      <c r="AR36" s="11"/>
      <c r="AS36" s="11">
        <v>2</v>
      </c>
      <c r="AT36" s="13"/>
      <c r="AU36" s="13"/>
      <c r="AV36" s="11"/>
    </row>
    <row r="37" spans="1:48">
      <c r="A37" s="13"/>
      <c r="B37" s="76" t="s">
        <v>5121</v>
      </c>
      <c r="C37" s="76" t="s">
        <v>180</v>
      </c>
      <c r="D37" s="76" t="s">
        <v>4566</v>
      </c>
      <c r="E37" s="12" t="s">
        <v>2718</v>
      </c>
      <c r="F37" s="82" t="s">
        <v>5074</v>
      </c>
      <c r="G37" s="81" t="s">
        <v>4851</v>
      </c>
      <c r="H37" s="38" t="s">
        <v>5288</v>
      </c>
      <c r="I37" s="6" t="s">
        <v>57</v>
      </c>
      <c r="J37" s="6">
        <v>25401</v>
      </c>
      <c r="K37" s="6"/>
      <c r="L37" s="11"/>
      <c r="M37" s="6"/>
      <c r="N37" s="6" t="s">
        <v>6734</v>
      </c>
      <c r="O37" s="6">
        <v>882</v>
      </c>
      <c r="P37" s="6"/>
      <c r="Q37" s="11"/>
      <c r="R37" s="11" t="s">
        <v>5222</v>
      </c>
      <c r="S37" s="6"/>
      <c r="T37" s="13"/>
      <c r="U37" s="77" t="str">
        <f t="shared" si="0"/>
        <v>N</v>
      </c>
      <c r="V37" s="77" t="str">
        <f t="shared" si="1"/>
        <v>N/A</v>
      </c>
      <c r="W37" s="22"/>
      <c r="X37" s="6" t="s">
        <v>4508</v>
      </c>
      <c r="Y37" s="13"/>
      <c r="Z37" s="13"/>
      <c r="AA37" s="84" t="str">
        <f t="shared" si="2"/>
        <v>N/A</v>
      </c>
      <c r="AB37" s="23">
        <v>0</v>
      </c>
      <c r="AC37" s="15">
        <f t="shared" si="3"/>
        <v>0</v>
      </c>
      <c r="AD37" s="13"/>
      <c r="AE37" s="92" t="str">
        <f t="shared" si="4"/>
        <v>N/A</v>
      </c>
      <c r="AF37" s="13"/>
      <c r="AG37" s="6" t="s">
        <v>2756</v>
      </c>
      <c r="AH37" s="89" t="str">
        <f t="shared" si="5"/>
        <v>No Build Required</v>
      </c>
      <c r="AI37" s="13" t="s">
        <v>4508</v>
      </c>
      <c r="AJ37" s="13" t="s">
        <v>4508</v>
      </c>
      <c r="AK37" s="84" t="str">
        <f>IF(Q37="",IF(U37="N","N/A",IF(AL37="","TBD",IF(AL37="N/A","N/A",IF(ISNUMBER(AL37),"Complete","")))),"Removed")</f>
        <v>N/A</v>
      </c>
      <c r="AL37" s="95" t="s">
        <v>4508</v>
      </c>
      <c r="AM37" s="89" t="str">
        <f>IF(Q37="",IF(AO37="","TBD",IF(AO37="N/A","N/A",IF(ISNUMBER(AO37),"Complete","TBD"))),"N/A")</f>
        <v>Complete</v>
      </c>
      <c r="AN37" s="13"/>
      <c r="AO37" s="95">
        <v>41444</v>
      </c>
      <c r="AP37" s="97" t="str">
        <f>IF(Q37="",IF(AK37="N/A",IF(AM37="TBD","Waiting on Router","Ready"),"TBD"),"Removed")</f>
        <v>Ready</v>
      </c>
      <c r="AQ37" s="13"/>
      <c r="AR37" s="11"/>
      <c r="AS37" s="11">
        <v>2</v>
      </c>
      <c r="AT37" s="13"/>
      <c r="AU37" s="13"/>
      <c r="AV37" s="11"/>
    </row>
    <row r="38" spans="1:48">
      <c r="A38" s="13"/>
      <c r="B38" s="76" t="s">
        <v>6790</v>
      </c>
      <c r="C38" s="76" t="s">
        <v>180</v>
      </c>
      <c r="D38" s="76" t="s">
        <v>774</v>
      </c>
      <c r="E38" s="12" t="s">
        <v>2718</v>
      </c>
      <c r="F38" s="80" t="s">
        <v>6791</v>
      </c>
      <c r="G38" s="81" t="s">
        <v>4851</v>
      </c>
      <c r="H38" s="38" t="s">
        <v>6792</v>
      </c>
      <c r="I38" s="5" t="s">
        <v>57</v>
      </c>
      <c r="J38" s="5">
        <v>25403</v>
      </c>
      <c r="K38" s="6"/>
      <c r="L38" s="11"/>
      <c r="M38" s="6"/>
      <c r="N38" s="6" t="s">
        <v>6793</v>
      </c>
      <c r="O38" s="6">
        <v>312</v>
      </c>
      <c r="P38" s="6"/>
      <c r="Q38" s="11"/>
      <c r="R38" s="11"/>
      <c r="S38" s="6"/>
      <c r="T38" s="13"/>
      <c r="U38" s="77" t="s">
        <v>2756</v>
      </c>
      <c r="V38" s="77" t="s">
        <v>4508</v>
      </c>
      <c r="W38" s="22"/>
      <c r="X38" s="6" t="s">
        <v>4508</v>
      </c>
      <c r="Y38" s="13"/>
      <c r="Z38" s="13"/>
      <c r="AA38" s="84" t="s">
        <v>4508</v>
      </c>
      <c r="AB38" s="23">
        <v>0</v>
      </c>
      <c r="AC38" s="15">
        <v>0</v>
      </c>
      <c r="AD38" s="13"/>
      <c r="AE38" s="92" t="s">
        <v>4508</v>
      </c>
      <c r="AF38" s="13"/>
      <c r="AG38" s="6" t="s">
        <v>2756</v>
      </c>
      <c r="AH38" s="89" t="s">
        <v>6806</v>
      </c>
      <c r="AI38" s="13" t="s">
        <v>4508</v>
      </c>
      <c r="AJ38" s="13" t="s">
        <v>4508</v>
      </c>
      <c r="AK38" s="84" t="s">
        <v>4508</v>
      </c>
      <c r="AL38" s="95" t="s">
        <v>4508</v>
      </c>
      <c r="AM38" s="89" t="str">
        <f>IF(Q38="",IF(AO38="","TBD",IF(AO38="N/A","N/A",IF(ISNUMBER(AO38),"Complete","TBD"))),"N/A")</f>
        <v>Complete</v>
      </c>
      <c r="AN38" s="13"/>
      <c r="AO38" s="95">
        <v>41383</v>
      </c>
      <c r="AP38" s="97" t="s">
        <v>6807</v>
      </c>
      <c r="AQ38" s="13"/>
      <c r="AR38" s="11"/>
      <c r="AS38" s="11">
        <v>2</v>
      </c>
      <c r="AT38" s="13"/>
      <c r="AU38" s="13"/>
      <c r="AV38" s="11"/>
    </row>
    <row r="39" spans="1:48">
      <c r="A39" s="1"/>
      <c r="B39" s="72" t="s">
        <v>1771</v>
      </c>
      <c r="C39" s="72" t="s">
        <v>157</v>
      </c>
      <c r="D39" s="72" t="s">
        <v>1453</v>
      </c>
      <c r="E39" s="19" t="s">
        <v>2719</v>
      </c>
      <c r="F39" s="73" t="s">
        <v>1456</v>
      </c>
      <c r="G39" s="72" t="s">
        <v>4851</v>
      </c>
      <c r="H39" s="8" t="s">
        <v>5289</v>
      </c>
      <c r="I39" s="8" t="s">
        <v>134</v>
      </c>
      <c r="J39" s="8">
        <v>25130</v>
      </c>
      <c r="K39" s="8" t="s">
        <v>5290</v>
      </c>
      <c r="L39" s="4" t="s">
        <v>5291</v>
      </c>
      <c r="M39" s="8" t="s">
        <v>5292</v>
      </c>
      <c r="N39" s="8" t="s">
        <v>5293</v>
      </c>
      <c r="O39" s="8">
        <v>545</v>
      </c>
      <c r="P39" s="19" t="s">
        <v>4872</v>
      </c>
      <c r="Q39" s="4"/>
      <c r="R39" s="4" t="s">
        <v>4071</v>
      </c>
      <c r="S39" s="8" t="s">
        <v>2712</v>
      </c>
      <c r="T39" s="1"/>
      <c r="U39" s="77" t="str">
        <f t="shared" ref="U39:U71" si="6">IF(T39="","N","Y")</f>
        <v>N</v>
      </c>
      <c r="V39" s="77" t="str">
        <f t="shared" ref="V39:V71" si="7">IF(T39="","N/A",IF(T39="TBD","N","Y"))</f>
        <v>N/A</v>
      </c>
      <c r="W39" s="32"/>
      <c r="X39" s="8" t="s">
        <v>4508</v>
      </c>
      <c r="Y39" s="1"/>
      <c r="Z39" s="1"/>
      <c r="AA39" s="84" t="str">
        <f t="shared" ref="AA39:AA71" si="8">IF(V39="N/A","N/A",IF(Z39="","N","Y"))</f>
        <v>N/A</v>
      </c>
      <c r="AB39" s="33">
        <v>0</v>
      </c>
      <c r="AC39" s="15">
        <f t="shared" ref="AC39:AC71" si="9">IF(U39="N",0,IF(AB39="","TBD",IF(AB39="N/A",0,IF(ISNUMBER(AB39)=TRUE,AB39,"Included"))))</f>
        <v>0</v>
      </c>
      <c r="AD39" s="1"/>
      <c r="AE39" s="92" t="str">
        <f t="shared" ref="AE39:AE71" si="10">IF(Q39="",IF(U39="N","N/A",IF(AD39="N/A","N/A",IF(AD39="","TBD",IF(ISNUMBER(AF39),"Complete","Complete")))),"""Removed")</f>
        <v>N/A</v>
      </c>
      <c r="AF39" s="1"/>
      <c r="AG39" s="8" t="s">
        <v>2756</v>
      </c>
      <c r="AH39" s="89" t="str">
        <f t="shared" ref="AH39:AH71" si="11">IF(Q39="",IF(U39="N","No Build Required",IF(AG39="N","No Build Required",IF(AG39="N/A","No Build Required",IF(AG39="","TBD",IF(ISNUMBER(AJ39),"Complete",IF(ISNUMBER(AI39),"Scheduled","TBD")))))),"Removed")</f>
        <v>No Build Required</v>
      </c>
      <c r="AI39" s="1" t="s">
        <v>4508</v>
      </c>
      <c r="AJ39" s="1" t="s">
        <v>4508</v>
      </c>
      <c r="AK39" s="84" t="str">
        <f>IF(Q39="",IF(U39="N","N/A",IF(AL39="","TBD",IF(AL39="N/A","N/A",IF(ISNUMBER(AL39),"Complete","")))),"Removed")</f>
        <v>N/A</v>
      </c>
      <c r="AL39" s="95" t="s">
        <v>4508</v>
      </c>
      <c r="AM39" s="89" t="str">
        <f>IF(Q39="",IF(AO39="","TBD",IF(AO39="N/A","N/A",IF(ISNUMBER(AO39),"Complete","TBD"))),"N/A")</f>
        <v>Complete</v>
      </c>
      <c r="AN39" s="1"/>
      <c r="AO39" s="93">
        <v>41197</v>
      </c>
      <c r="AP39" s="97" t="str">
        <f>IF(Q39="",IF(AK39="N/A",IF(AM39="TBD","Waiting on Router","Ready"),"TBD"),"Removed")</f>
        <v>Ready</v>
      </c>
      <c r="AQ39" s="1"/>
      <c r="AR39" s="4"/>
      <c r="AS39" s="9">
        <v>1</v>
      </c>
      <c r="AT39" s="1"/>
      <c r="AU39" s="1"/>
      <c r="AV39" s="4"/>
    </row>
    <row r="40" spans="1:48">
      <c r="A40" s="2">
        <v>40753</v>
      </c>
      <c r="B40" s="73" t="s">
        <v>1772</v>
      </c>
      <c r="C40" s="73" t="s">
        <v>157</v>
      </c>
      <c r="D40" s="73" t="s">
        <v>774</v>
      </c>
      <c r="E40" s="3" t="s">
        <v>2719</v>
      </c>
      <c r="F40" s="73" t="s">
        <v>5190</v>
      </c>
      <c r="G40" s="73" t="s">
        <v>4851</v>
      </c>
      <c r="H40" s="4" t="s">
        <v>791</v>
      </c>
      <c r="I40" s="4" t="s">
        <v>792</v>
      </c>
      <c r="J40" s="4">
        <v>25181</v>
      </c>
      <c r="K40" s="4" t="s">
        <v>3372</v>
      </c>
      <c r="L40" s="4" t="s">
        <v>3683</v>
      </c>
      <c r="M40" s="4" t="s">
        <v>3685</v>
      </c>
      <c r="N40" s="4" t="s">
        <v>5294</v>
      </c>
      <c r="O40" s="4">
        <v>137</v>
      </c>
      <c r="P40" s="3"/>
      <c r="Q40" s="4"/>
      <c r="R40" s="4" t="s">
        <v>4071</v>
      </c>
      <c r="S40" s="4" t="s">
        <v>2713</v>
      </c>
      <c r="T40" s="2"/>
      <c r="U40" s="77" t="str">
        <f t="shared" si="6"/>
        <v>N</v>
      </c>
      <c r="V40" s="77" t="str">
        <f t="shared" si="7"/>
        <v>N/A</v>
      </c>
      <c r="W40" s="34"/>
      <c r="X40" s="8" t="s">
        <v>4508</v>
      </c>
      <c r="Y40" s="2"/>
      <c r="Z40" s="2"/>
      <c r="AA40" s="84" t="str">
        <f t="shared" si="8"/>
        <v>N/A</v>
      </c>
      <c r="AB40" s="35">
        <v>0</v>
      </c>
      <c r="AC40" s="15">
        <f t="shared" si="9"/>
        <v>0</v>
      </c>
      <c r="AD40" s="2"/>
      <c r="AE40" s="92" t="str">
        <f t="shared" si="10"/>
        <v>N/A</v>
      </c>
      <c r="AF40" s="2"/>
      <c r="AG40" s="4" t="s">
        <v>2756</v>
      </c>
      <c r="AH40" s="89" t="str">
        <f t="shared" si="11"/>
        <v>No Build Required</v>
      </c>
      <c r="AI40" s="2" t="s">
        <v>4508</v>
      </c>
      <c r="AJ40" s="2" t="s">
        <v>4508</v>
      </c>
      <c r="AK40" s="84" t="str">
        <f>IF(Q40="",IF(U40="N","N/A",IF(AL40="","TBD",IF(AL40="N/A","N/A",IF(ISNUMBER(AL40),"Complete","")))),"Removed")</f>
        <v>N/A</v>
      </c>
      <c r="AL40" s="95" t="s">
        <v>4508</v>
      </c>
      <c r="AM40" s="89" t="str">
        <f>IF(Q40="",IF(AO40="","TBD",IF(AO40="N/A","N/A",IF(ISNUMBER(AO40),"Complete","TBD"))),"N/A")</f>
        <v>Complete</v>
      </c>
      <c r="AN40" s="2">
        <v>40912</v>
      </c>
      <c r="AO40" s="94">
        <v>40665</v>
      </c>
      <c r="AP40" s="97" t="str">
        <f>IF(Q40="",IF(AK40="N/A",IF(AM40="TBD","Waiting on Router","Ready"),"TBD"),"Removed")</f>
        <v>Ready</v>
      </c>
      <c r="AQ40" s="2">
        <v>40913</v>
      </c>
      <c r="AR40" s="4" t="s">
        <v>4883</v>
      </c>
      <c r="AS40" s="7">
        <v>1</v>
      </c>
      <c r="AT40" s="2"/>
      <c r="AU40" s="2"/>
      <c r="AV40" s="4"/>
    </row>
    <row r="41" spans="1:48">
      <c r="A41" s="2">
        <v>40753</v>
      </c>
      <c r="B41" s="73" t="s">
        <v>1773</v>
      </c>
      <c r="C41" s="73" t="s">
        <v>157</v>
      </c>
      <c r="D41" s="73" t="s">
        <v>774</v>
      </c>
      <c r="E41" s="3" t="s">
        <v>2719</v>
      </c>
      <c r="F41" s="73" t="s">
        <v>793</v>
      </c>
      <c r="G41" s="73" t="s">
        <v>4851</v>
      </c>
      <c r="H41" s="4" t="s">
        <v>5295</v>
      </c>
      <c r="I41" s="4" t="s">
        <v>5296</v>
      </c>
      <c r="J41" s="4">
        <v>25009</v>
      </c>
      <c r="K41" s="4" t="s">
        <v>5297</v>
      </c>
      <c r="L41" s="4" t="s">
        <v>3683</v>
      </c>
      <c r="M41" s="4" t="s">
        <v>3685</v>
      </c>
      <c r="N41" s="4" t="s">
        <v>5298</v>
      </c>
      <c r="O41" s="4">
        <v>125</v>
      </c>
      <c r="P41" s="3"/>
      <c r="Q41" s="4"/>
      <c r="R41" s="4" t="s">
        <v>4071</v>
      </c>
      <c r="S41" s="4" t="s">
        <v>2713</v>
      </c>
      <c r="T41" s="2"/>
      <c r="U41" s="77" t="str">
        <f t="shared" si="6"/>
        <v>N</v>
      </c>
      <c r="V41" s="77" t="str">
        <f t="shared" si="7"/>
        <v>N/A</v>
      </c>
      <c r="W41" s="34"/>
      <c r="X41" s="8" t="s">
        <v>4508</v>
      </c>
      <c r="Y41" s="2"/>
      <c r="Z41" s="2"/>
      <c r="AA41" s="84" t="str">
        <f t="shared" si="8"/>
        <v>N/A</v>
      </c>
      <c r="AB41" s="35">
        <v>0</v>
      </c>
      <c r="AC41" s="15">
        <f t="shared" si="9"/>
        <v>0</v>
      </c>
      <c r="AD41" s="2"/>
      <c r="AE41" s="92" t="str">
        <f t="shared" si="10"/>
        <v>N/A</v>
      </c>
      <c r="AF41" s="2"/>
      <c r="AG41" s="4" t="s">
        <v>2756</v>
      </c>
      <c r="AH41" s="89" t="str">
        <f t="shared" si="11"/>
        <v>No Build Required</v>
      </c>
      <c r="AI41" s="2" t="s">
        <v>4508</v>
      </c>
      <c r="AJ41" s="2" t="s">
        <v>4508</v>
      </c>
      <c r="AK41" s="84" t="str">
        <f>IF(Q41="",IF(U41="N","N/A",IF(AL41="","TBD",IF(AL41="N/A","N/A",IF(ISNUMBER(AL41),"Complete","")))),"Removed")</f>
        <v>N/A</v>
      </c>
      <c r="AL41" s="95" t="s">
        <v>4508</v>
      </c>
      <c r="AM41" s="89" t="str">
        <f>IF(Q41="",IF(AO41="","TBD",IF(AO41="N/A","N/A",IF(ISNUMBER(AO41),"Complete","TBD"))),"N/A")</f>
        <v>Complete</v>
      </c>
      <c r="AN41" s="2">
        <v>40912</v>
      </c>
      <c r="AO41" s="94">
        <v>40665</v>
      </c>
      <c r="AP41" s="97" t="str">
        <f>IF(Q41="",IF(AK41="N/A",IF(AM41="TBD","Waiting on Router","Ready"),"TBD"),"Removed")</f>
        <v>Ready</v>
      </c>
      <c r="AQ41" s="2">
        <v>40913</v>
      </c>
      <c r="AR41" s="4"/>
      <c r="AS41" s="7">
        <v>1</v>
      </c>
      <c r="AT41" s="2"/>
      <c r="AU41" s="2"/>
      <c r="AV41" s="4"/>
    </row>
    <row r="42" spans="1:48">
      <c r="A42" s="2"/>
      <c r="B42" s="73" t="s">
        <v>1774</v>
      </c>
      <c r="C42" s="73" t="s">
        <v>157</v>
      </c>
      <c r="D42" s="73" t="s">
        <v>774</v>
      </c>
      <c r="E42" s="3" t="s">
        <v>2719</v>
      </c>
      <c r="F42" s="73" t="s">
        <v>794</v>
      </c>
      <c r="G42" s="73" t="s">
        <v>4852</v>
      </c>
      <c r="H42" s="4" t="s">
        <v>795</v>
      </c>
      <c r="I42" s="4" t="s">
        <v>134</v>
      </c>
      <c r="J42" s="4">
        <v>25130</v>
      </c>
      <c r="K42" s="4" t="s">
        <v>3373</v>
      </c>
      <c r="L42" s="4" t="s">
        <v>3683</v>
      </c>
      <c r="M42" s="4" t="s">
        <v>3685</v>
      </c>
      <c r="N42" s="4" t="s">
        <v>3427</v>
      </c>
      <c r="O42" s="4">
        <v>126</v>
      </c>
      <c r="P42" s="3"/>
      <c r="Q42" s="4"/>
      <c r="R42" s="4" t="s">
        <v>2727</v>
      </c>
      <c r="S42" s="4" t="s">
        <v>2713</v>
      </c>
      <c r="T42" s="2">
        <v>40819</v>
      </c>
      <c r="U42" s="88" t="str">
        <f t="shared" si="6"/>
        <v>Y</v>
      </c>
      <c r="V42" s="88" t="str">
        <f t="shared" si="7"/>
        <v>Y</v>
      </c>
      <c r="W42" s="34">
        <v>18256.5</v>
      </c>
      <c r="X42" s="4" t="s">
        <v>2756</v>
      </c>
      <c r="Y42" s="2"/>
      <c r="Z42" s="2">
        <v>41039</v>
      </c>
      <c r="AA42" s="84" t="str">
        <f t="shared" si="8"/>
        <v>Y</v>
      </c>
      <c r="AB42" s="35">
        <v>2200</v>
      </c>
      <c r="AC42" s="15">
        <f t="shared" si="9"/>
        <v>2200</v>
      </c>
      <c r="AD42" s="2">
        <v>41061</v>
      </c>
      <c r="AE42" s="92" t="str">
        <f t="shared" si="10"/>
        <v>Complete</v>
      </c>
      <c r="AF42" s="2">
        <v>41090</v>
      </c>
      <c r="AG42" s="4" t="s">
        <v>697</v>
      </c>
      <c r="AH42" s="89" t="str">
        <f t="shared" si="11"/>
        <v>Complete</v>
      </c>
      <c r="AI42" s="2">
        <v>41128</v>
      </c>
      <c r="AJ42" s="2">
        <v>41187</v>
      </c>
      <c r="AK42" s="84" t="str">
        <f>IF(Q42="",IF(U42="N","N/A",IF(AL42="","TBD",IF(AL42="N/A","N/A",IF(ISNUMBER(AL42),"Complete","")))),"Removed")</f>
        <v>Complete</v>
      </c>
      <c r="AL42" s="94">
        <v>41263</v>
      </c>
      <c r="AM42" s="89" t="str">
        <f>IF(Q42="",IF(AO42="","TBD",IF(AO42="N/A","N/A",IF(ISNUMBER(AO42),"Complete","TBD"))),"N/A")</f>
        <v>Complete</v>
      </c>
      <c r="AN42" s="2"/>
      <c r="AO42" s="94">
        <v>40857</v>
      </c>
      <c r="AP42" s="97" t="str">
        <f>IF(Q42="",IF(AK42="Complete",IF(AM42="TBD","Waiting on Router","Ready"),"Pending Fiber Completion"),"Removed")</f>
        <v>Ready</v>
      </c>
      <c r="AQ42" s="2"/>
      <c r="AR42" s="4"/>
      <c r="AS42" s="7">
        <v>1</v>
      </c>
      <c r="AT42" s="2"/>
      <c r="AU42" s="2"/>
      <c r="AV42" s="4"/>
    </row>
    <row r="43" spans="1:48">
      <c r="A43" s="2">
        <v>40753</v>
      </c>
      <c r="B43" s="73" t="s">
        <v>1775</v>
      </c>
      <c r="C43" s="73" t="s">
        <v>157</v>
      </c>
      <c r="D43" s="73" t="s">
        <v>774</v>
      </c>
      <c r="E43" s="3" t="s">
        <v>2719</v>
      </c>
      <c r="F43" s="73" t="s">
        <v>796</v>
      </c>
      <c r="G43" s="73" t="s">
        <v>4851</v>
      </c>
      <c r="H43" s="4" t="s">
        <v>5299</v>
      </c>
      <c r="I43" s="4" t="s">
        <v>53</v>
      </c>
      <c r="J43" s="4">
        <v>25053</v>
      </c>
      <c r="K43" s="4" t="s">
        <v>5300</v>
      </c>
      <c r="L43" s="4" t="s">
        <v>3683</v>
      </c>
      <c r="M43" s="4" t="s">
        <v>3685</v>
      </c>
      <c r="N43" s="4" t="s">
        <v>5301</v>
      </c>
      <c r="O43" s="4">
        <v>127</v>
      </c>
      <c r="P43" s="3"/>
      <c r="Q43" s="4"/>
      <c r="R43" s="4" t="s">
        <v>4071</v>
      </c>
      <c r="S43" s="4" t="s">
        <v>2713</v>
      </c>
      <c r="T43" s="2"/>
      <c r="U43" s="77" t="str">
        <f t="shared" si="6"/>
        <v>N</v>
      </c>
      <c r="V43" s="77" t="str">
        <f t="shared" si="7"/>
        <v>N/A</v>
      </c>
      <c r="W43" s="34"/>
      <c r="X43" s="8" t="s">
        <v>4508</v>
      </c>
      <c r="Y43" s="2"/>
      <c r="Z43" s="2"/>
      <c r="AA43" s="84" t="str">
        <f t="shared" si="8"/>
        <v>N/A</v>
      </c>
      <c r="AB43" s="35">
        <v>0</v>
      </c>
      <c r="AC43" s="15">
        <f t="shared" si="9"/>
        <v>0</v>
      </c>
      <c r="AD43" s="2"/>
      <c r="AE43" s="92" t="str">
        <f t="shared" si="10"/>
        <v>N/A</v>
      </c>
      <c r="AF43" s="2"/>
      <c r="AG43" s="4" t="s">
        <v>2756</v>
      </c>
      <c r="AH43" s="89" t="str">
        <f t="shared" si="11"/>
        <v>No Build Required</v>
      </c>
      <c r="AI43" s="2" t="s">
        <v>4508</v>
      </c>
      <c r="AJ43" s="2" t="s">
        <v>4508</v>
      </c>
      <c r="AK43" s="84" t="str">
        <f>IF(Q43="",IF(U43="N","N/A",IF(AL43="","TBD",IF(AL43="N/A","N/A",IF(ISNUMBER(AL43),"Complete","")))),"Removed")</f>
        <v>N/A</v>
      </c>
      <c r="AL43" s="95" t="s">
        <v>4508</v>
      </c>
      <c r="AM43" s="89" t="str">
        <f>IF(Q43="",IF(AO43="","TBD",IF(AO43="N/A","N/A",IF(ISNUMBER(AO43),"Complete","TBD"))),"N/A")</f>
        <v>Complete</v>
      </c>
      <c r="AN43" s="2">
        <v>40912</v>
      </c>
      <c r="AO43" s="94">
        <v>40709</v>
      </c>
      <c r="AP43" s="97" t="str">
        <f>IF(Q43="",IF(AK43="N/A",IF(AM43="TBD","Waiting on Router","Ready"),"TBD"),"Removed")</f>
        <v>Ready</v>
      </c>
      <c r="AQ43" s="2">
        <v>40913</v>
      </c>
      <c r="AR43" s="4"/>
      <c r="AS43" s="7">
        <v>1</v>
      </c>
      <c r="AT43" s="2"/>
      <c r="AU43" s="2"/>
      <c r="AV43" s="4"/>
    </row>
    <row r="44" spans="1:48">
      <c r="A44" s="2">
        <v>40753</v>
      </c>
      <c r="B44" s="73" t="s">
        <v>1776</v>
      </c>
      <c r="C44" s="73" t="s">
        <v>157</v>
      </c>
      <c r="D44" s="73" t="s">
        <v>774</v>
      </c>
      <c r="E44" s="3" t="s">
        <v>2719</v>
      </c>
      <c r="F44" s="73" t="s">
        <v>797</v>
      </c>
      <c r="G44" s="73" t="s">
        <v>4851</v>
      </c>
      <c r="H44" s="4" t="s">
        <v>5302</v>
      </c>
      <c r="I44" s="4" t="s">
        <v>5303</v>
      </c>
      <c r="J44" s="4">
        <v>25081</v>
      </c>
      <c r="K44" s="4" t="s">
        <v>5304</v>
      </c>
      <c r="L44" s="4" t="s">
        <v>3683</v>
      </c>
      <c r="M44" s="4" t="s">
        <v>5305</v>
      </c>
      <c r="N44" s="4" t="s">
        <v>5306</v>
      </c>
      <c r="O44" s="4">
        <v>128</v>
      </c>
      <c r="P44" s="3"/>
      <c r="Q44" s="4"/>
      <c r="R44" s="4" t="s">
        <v>4071</v>
      </c>
      <c r="S44" s="4" t="s">
        <v>2713</v>
      </c>
      <c r="T44" s="2"/>
      <c r="U44" s="77" t="str">
        <f t="shared" si="6"/>
        <v>N</v>
      </c>
      <c r="V44" s="77" t="str">
        <f t="shared" si="7"/>
        <v>N/A</v>
      </c>
      <c r="W44" s="34"/>
      <c r="X44" s="8" t="s">
        <v>4508</v>
      </c>
      <c r="Y44" s="2"/>
      <c r="Z44" s="2"/>
      <c r="AA44" s="84" t="str">
        <f t="shared" si="8"/>
        <v>N/A</v>
      </c>
      <c r="AB44" s="35">
        <v>0</v>
      </c>
      <c r="AC44" s="15">
        <f t="shared" si="9"/>
        <v>0</v>
      </c>
      <c r="AD44" s="2"/>
      <c r="AE44" s="92" t="str">
        <f t="shared" si="10"/>
        <v>N/A</v>
      </c>
      <c r="AF44" s="2"/>
      <c r="AG44" s="4" t="s">
        <v>2756</v>
      </c>
      <c r="AH44" s="89" t="str">
        <f t="shared" si="11"/>
        <v>No Build Required</v>
      </c>
      <c r="AI44" s="2" t="s">
        <v>4508</v>
      </c>
      <c r="AJ44" s="2" t="s">
        <v>4508</v>
      </c>
      <c r="AK44" s="84" t="str">
        <f>IF(Q44="",IF(U44="N","N/A",IF(AL44="","TBD",IF(AL44="N/A","N/A",IF(ISNUMBER(AL44),"Complete","")))),"Removed")</f>
        <v>N/A</v>
      </c>
      <c r="AL44" s="95" t="s">
        <v>4508</v>
      </c>
      <c r="AM44" s="89" t="str">
        <f>IF(Q44="",IF(AO44="","TBD",IF(AO44="N/A","N/A",IF(ISNUMBER(AO44),"Complete","TBD"))),"N/A")</f>
        <v>Complete</v>
      </c>
      <c r="AN44" s="2">
        <v>40912</v>
      </c>
      <c r="AO44" s="94">
        <v>40709</v>
      </c>
      <c r="AP44" s="97" t="str">
        <f>IF(Q44="",IF(AK44="N/A",IF(AM44="TBD","Waiting on Router","Ready"),"TBD"),"Removed")</f>
        <v>Ready</v>
      </c>
      <c r="AQ44" s="2">
        <v>40913</v>
      </c>
      <c r="AR44" s="4"/>
      <c r="AS44" s="7">
        <v>1</v>
      </c>
      <c r="AT44" s="2"/>
      <c r="AU44" s="2"/>
      <c r="AV44" s="4"/>
    </row>
    <row r="45" spans="1:48">
      <c r="A45" s="2">
        <v>40753</v>
      </c>
      <c r="B45" s="73" t="s">
        <v>1777</v>
      </c>
      <c r="C45" s="73" t="s">
        <v>157</v>
      </c>
      <c r="D45" s="73" t="s">
        <v>774</v>
      </c>
      <c r="E45" s="3" t="s">
        <v>2719</v>
      </c>
      <c r="F45" s="73" t="s">
        <v>798</v>
      </c>
      <c r="G45" s="73" t="s">
        <v>4851</v>
      </c>
      <c r="H45" s="4" t="s">
        <v>5307</v>
      </c>
      <c r="I45" s="4" t="s">
        <v>5308</v>
      </c>
      <c r="J45" s="4">
        <v>25108</v>
      </c>
      <c r="K45" s="4" t="s">
        <v>5309</v>
      </c>
      <c r="L45" s="4" t="s">
        <v>3683</v>
      </c>
      <c r="M45" s="4" t="s">
        <v>5310</v>
      </c>
      <c r="N45" s="4" t="s">
        <v>5311</v>
      </c>
      <c r="O45" s="4">
        <v>129</v>
      </c>
      <c r="P45" s="3"/>
      <c r="Q45" s="4"/>
      <c r="R45" s="4" t="s">
        <v>4071</v>
      </c>
      <c r="S45" s="4" t="s">
        <v>2713</v>
      </c>
      <c r="T45" s="2"/>
      <c r="U45" s="77" t="str">
        <f t="shared" si="6"/>
        <v>N</v>
      </c>
      <c r="V45" s="77" t="str">
        <f t="shared" si="7"/>
        <v>N/A</v>
      </c>
      <c r="W45" s="34"/>
      <c r="X45" s="8" t="s">
        <v>4508</v>
      </c>
      <c r="Y45" s="2"/>
      <c r="Z45" s="2"/>
      <c r="AA45" s="84" t="str">
        <f t="shared" si="8"/>
        <v>N/A</v>
      </c>
      <c r="AB45" s="35">
        <v>0</v>
      </c>
      <c r="AC45" s="15">
        <f t="shared" si="9"/>
        <v>0</v>
      </c>
      <c r="AD45" s="2"/>
      <c r="AE45" s="92" t="str">
        <f t="shared" si="10"/>
        <v>N/A</v>
      </c>
      <c r="AF45" s="2"/>
      <c r="AG45" s="4" t="s">
        <v>2756</v>
      </c>
      <c r="AH45" s="89" t="str">
        <f t="shared" si="11"/>
        <v>No Build Required</v>
      </c>
      <c r="AI45" s="2" t="s">
        <v>4508</v>
      </c>
      <c r="AJ45" s="2" t="s">
        <v>4508</v>
      </c>
      <c r="AK45" s="84" t="str">
        <f>IF(Q45="",IF(U45="N","N/A",IF(AL45="","TBD",IF(AL45="N/A","N/A",IF(ISNUMBER(AL45),"Complete","")))),"Removed")</f>
        <v>N/A</v>
      </c>
      <c r="AL45" s="95" t="s">
        <v>4508</v>
      </c>
      <c r="AM45" s="89" t="str">
        <f>IF(Q45="",IF(AO45="","TBD",IF(AO45="N/A","N/A",IF(ISNUMBER(AO45),"Complete","TBD"))),"N/A")</f>
        <v>Complete</v>
      </c>
      <c r="AN45" s="2">
        <v>40912</v>
      </c>
      <c r="AO45" s="94">
        <v>40709</v>
      </c>
      <c r="AP45" s="97" t="str">
        <f>IF(Q45="",IF(AK45="N/A",IF(AM45="TBD","Waiting on Router","Ready"),"TBD"),"Removed")</f>
        <v>Ready</v>
      </c>
      <c r="AQ45" s="2">
        <v>40913</v>
      </c>
      <c r="AR45" s="4"/>
      <c r="AS45" s="7">
        <v>1</v>
      </c>
      <c r="AT45" s="2"/>
      <c r="AU45" s="2"/>
      <c r="AV45" s="4"/>
    </row>
    <row r="46" spans="1:48">
      <c r="A46" s="2">
        <v>40753</v>
      </c>
      <c r="B46" s="73" t="s">
        <v>1778</v>
      </c>
      <c r="C46" s="73" t="s">
        <v>157</v>
      </c>
      <c r="D46" s="73" t="s">
        <v>774</v>
      </c>
      <c r="E46" s="3" t="s">
        <v>2719</v>
      </c>
      <c r="F46" s="73" t="s">
        <v>799</v>
      </c>
      <c r="G46" s="73" t="s">
        <v>4851</v>
      </c>
      <c r="H46" s="4" t="s">
        <v>5312</v>
      </c>
      <c r="I46" s="4" t="s">
        <v>5313</v>
      </c>
      <c r="J46" s="4">
        <v>25205</v>
      </c>
      <c r="K46" s="4" t="s">
        <v>5314</v>
      </c>
      <c r="L46" s="4" t="s">
        <v>3683</v>
      </c>
      <c r="M46" s="4" t="s">
        <v>5315</v>
      </c>
      <c r="N46" s="4" t="s">
        <v>5316</v>
      </c>
      <c r="O46" s="4">
        <v>130</v>
      </c>
      <c r="P46" s="3"/>
      <c r="Q46" s="4"/>
      <c r="R46" s="4" t="s">
        <v>4071</v>
      </c>
      <c r="S46" s="4" t="s">
        <v>2713</v>
      </c>
      <c r="T46" s="2"/>
      <c r="U46" s="77" t="str">
        <f t="shared" si="6"/>
        <v>N</v>
      </c>
      <c r="V46" s="77" t="str">
        <f t="shared" si="7"/>
        <v>N/A</v>
      </c>
      <c r="W46" s="34"/>
      <c r="X46" s="8" t="s">
        <v>4508</v>
      </c>
      <c r="Y46" s="2"/>
      <c r="Z46" s="2"/>
      <c r="AA46" s="84" t="str">
        <f t="shared" si="8"/>
        <v>N/A</v>
      </c>
      <c r="AB46" s="35">
        <v>0</v>
      </c>
      <c r="AC46" s="15">
        <f t="shared" si="9"/>
        <v>0</v>
      </c>
      <c r="AD46" s="2"/>
      <c r="AE46" s="92" t="str">
        <f t="shared" si="10"/>
        <v>N/A</v>
      </c>
      <c r="AF46" s="2"/>
      <c r="AG46" s="4" t="s">
        <v>2756</v>
      </c>
      <c r="AH46" s="89" t="str">
        <f t="shared" si="11"/>
        <v>No Build Required</v>
      </c>
      <c r="AI46" s="2" t="s">
        <v>4508</v>
      </c>
      <c r="AJ46" s="2" t="s">
        <v>4508</v>
      </c>
      <c r="AK46" s="84" t="str">
        <f>IF(Q46="",IF(U46="N","N/A",IF(AL46="","TBD",IF(AL46="N/A","N/A",IF(ISNUMBER(AL46),"Complete","")))),"Removed")</f>
        <v>N/A</v>
      </c>
      <c r="AL46" s="95" t="s">
        <v>4508</v>
      </c>
      <c r="AM46" s="89" t="str">
        <f>IF(Q46="",IF(AO46="","TBD",IF(AO46="N/A","N/A",IF(ISNUMBER(AO46),"Complete","TBD"))),"N/A")</f>
        <v>Complete</v>
      </c>
      <c r="AN46" s="2">
        <v>40912</v>
      </c>
      <c r="AO46" s="94">
        <v>40688</v>
      </c>
      <c r="AP46" s="97" t="str">
        <f>IF(Q46="",IF(AK46="N/A",IF(AM46="TBD","Waiting on Router","Ready"),"TBD"),"Removed")</f>
        <v>Ready</v>
      </c>
      <c r="AQ46" s="2">
        <v>40913</v>
      </c>
      <c r="AR46" s="4"/>
      <c r="AS46" s="7">
        <v>1</v>
      </c>
      <c r="AT46" s="2"/>
      <c r="AU46" s="2"/>
      <c r="AV46" s="4"/>
    </row>
    <row r="47" spans="1:48">
      <c r="A47" s="2">
        <v>40753</v>
      </c>
      <c r="B47" s="73" t="s">
        <v>1779</v>
      </c>
      <c r="C47" s="73" t="s">
        <v>157</v>
      </c>
      <c r="D47" s="73" t="s">
        <v>774</v>
      </c>
      <c r="E47" s="3" t="s">
        <v>2719</v>
      </c>
      <c r="F47" s="73" t="s">
        <v>800</v>
      </c>
      <c r="G47" s="73" t="s">
        <v>4851</v>
      </c>
      <c r="H47" s="4" t="s">
        <v>5317</v>
      </c>
      <c r="I47" s="4" t="s">
        <v>134</v>
      </c>
      <c r="J47" s="4">
        <v>25130</v>
      </c>
      <c r="K47" s="4" t="s">
        <v>5318</v>
      </c>
      <c r="L47" s="4" t="s">
        <v>3683</v>
      </c>
      <c r="M47" s="4" t="s">
        <v>5319</v>
      </c>
      <c r="N47" s="4" t="s">
        <v>5320</v>
      </c>
      <c r="O47" s="4">
        <v>131</v>
      </c>
      <c r="P47" s="3"/>
      <c r="Q47" s="4"/>
      <c r="R47" s="4" t="s">
        <v>4071</v>
      </c>
      <c r="S47" s="4" t="s">
        <v>2713</v>
      </c>
      <c r="T47" s="2"/>
      <c r="U47" s="77" t="str">
        <f t="shared" si="6"/>
        <v>N</v>
      </c>
      <c r="V47" s="77" t="str">
        <f t="shared" si="7"/>
        <v>N/A</v>
      </c>
      <c r="W47" s="34"/>
      <c r="X47" s="8" t="s">
        <v>4508</v>
      </c>
      <c r="Y47" s="2"/>
      <c r="Z47" s="2"/>
      <c r="AA47" s="84" t="str">
        <f t="shared" si="8"/>
        <v>N/A</v>
      </c>
      <c r="AB47" s="35">
        <v>0</v>
      </c>
      <c r="AC47" s="15">
        <f t="shared" si="9"/>
        <v>0</v>
      </c>
      <c r="AD47" s="2"/>
      <c r="AE47" s="92" t="str">
        <f t="shared" si="10"/>
        <v>N/A</v>
      </c>
      <c r="AF47" s="2"/>
      <c r="AG47" s="4" t="s">
        <v>2756</v>
      </c>
      <c r="AH47" s="89" t="str">
        <f t="shared" si="11"/>
        <v>No Build Required</v>
      </c>
      <c r="AI47" s="2" t="s">
        <v>4508</v>
      </c>
      <c r="AJ47" s="2" t="s">
        <v>4508</v>
      </c>
      <c r="AK47" s="84" t="str">
        <f>IF(Q47="",IF(U47="N","N/A",IF(AL47="","TBD",IF(AL47="N/A","N/A",IF(ISNUMBER(AL47),"Complete","")))),"Removed")</f>
        <v>N/A</v>
      </c>
      <c r="AL47" s="95" t="s">
        <v>4508</v>
      </c>
      <c r="AM47" s="89" t="str">
        <f>IF(Q47="",IF(AO47="","TBD",IF(AO47="N/A","N/A",IF(ISNUMBER(AO47),"Complete","TBD"))),"N/A")</f>
        <v>Complete</v>
      </c>
      <c r="AN47" s="2">
        <v>40912</v>
      </c>
      <c r="AO47" s="94">
        <v>40709</v>
      </c>
      <c r="AP47" s="97" t="str">
        <f>IF(Q47="",IF(AK47="N/A",IF(AM47="TBD","Waiting on Router","Ready"),"TBD"),"Removed")</f>
        <v>Ready</v>
      </c>
      <c r="AQ47" s="2">
        <v>40913</v>
      </c>
      <c r="AR47" s="4"/>
      <c r="AS47" s="7">
        <v>1</v>
      </c>
      <c r="AT47" s="2"/>
      <c r="AU47" s="2"/>
      <c r="AV47" s="4"/>
    </row>
    <row r="48" spans="1:48">
      <c r="A48" s="2">
        <v>40753</v>
      </c>
      <c r="B48" s="73" t="s">
        <v>1780</v>
      </c>
      <c r="C48" s="73" t="s">
        <v>157</v>
      </c>
      <c r="D48" s="73" t="s">
        <v>774</v>
      </c>
      <c r="E48" s="3" t="s">
        <v>2719</v>
      </c>
      <c r="F48" s="73" t="s">
        <v>801</v>
      </c>
      <c r="G48" s="73" t="s">
        <v>4851</v>
      </c>
      <c r="H48" s="4" t="s">
        <v>5321</v>
      </c>
      <c r="I48" s="4" t="s">
        <v>134</v>
      </c>
      <c r="J48" s="4">
        <v>25130</v>
      </c>
      <c r="K48" s="4" t="s">
        <v>5322</v>
      </c>
      <c r="L48" s="4" t="s">
        <v>3683</v>
      </c>
      <c r="M48" s="4" t="s">
        <v>5323</v>
      </c>
      <c r="N48" s="4" t="s">
        <v>5324</v>
      </c>
      <c r="O48" s="4">
        <v>132</v>
      </c>
      <c r="P48" s="3"/>
      <c r="Q48" s="4"/>
      <c r="R48" s="4" t="s">
        <v>4071</v>
      </c>
      <c r="S48" s="4" t="s">
        <v>2713</v>
      </c>
      <c r="T48" s="2"/>
      <c r="U48" s="77" t="str">
        <f t="shared" si="6"/>
        <v>N</v>
      </c>
      <c r="V48" s="77" t="str">
        <f t="shared" si="7"/>
        <v>N/A</v>
      </c>
      <c r="W48" s="34"/>
      <c r="X48" s="8" t="s">
        <v>4508</v>
      </c>
      <c r="Y48" s="2"/>
      <c r="Z48" s="2"/>
      <c r="AA48" s="84" t="str">
        <f t="shared" si="8"/>
        <v>N/A</v>
      </c>
      <c r="AB48" s="35">
        <v>0</v>
      </c>
      <c r="AC48" s="15">
        <f t="shared" si="9"/>
        <v>0</v>
      </c>
      <c r="AD48" s="2"/>
      <c r="AE48" s="92" t="str">
        <f t="shared" si="10"/>
        <v>N/A</v>
      </c>
      <c r="AF48" s="2"/>
      <c r="AG48" s="4" t="s">
        <v>2756</v>
      </c>
      <c r="AH48" s="89" t="str">
        <f t="shared" si="11"/>
        <v>No Build Required</v>
      </c>
      <c r="AI48" s="2" t="s">
        <v>4508</v>
      </c>
      <c r="AJ48" s="2" t="s">
        <v>4508</v>
      </c>
      <c r="AK48" s="84" t="str">
        <f>IF(Q48="",IF(U48="N","N/A",IF(AL48="","TBD",IF(AL48="N/A","N/A",IF(ISNUMBER(AL48),"Complete","")))),"Removed")</f>
        <v>N/A</v>
      </c>
      <c r="AL48" s="95" t="s">
        <v>4508</v>
      </c>
      <c r="AM48" s="89" t="str">
        <f>IF(Q48="",IF(AO48="","TBD",IF(AO48="N/A","N/A",IF(ISNUMBER(AO48),"Complete","TBD"))),"N/A")</f>
        <v>Complete</v>
      </c>
      <c r="AN48" s="2">
        <v>40912</v>
      </c>
      <c r="AO48" s="94">
        <v>40709</v>
      </c>
      <c r="AP48" s="97" t="str">
        <f>IF(Q48="",IF(AK48="N/A",IF(AM48="TBD","Waiting on Router","Ready"),"TBD"),"Removed")</f>
        <v>Ready</v>
      </c>
      <c r="AQ48" s="2">
        <v>40913</v>
      </c>
      <c r="AR48" s="4"/>
      <c r="AS48" s="7">
        <v>1</v>
      </c>
      <c r="AT48" s="2"/>
      <c r="AU48" s="2"/>
      <c r="AV48" s="4"/>
    </row>
    <row r="49" spans="1:48">
      <c r="A49" s="2">
        <v>40753</v>
      </c>
      <c r="B49" s="73" t="s">
        <v>1781</v>
      </c>
      <c r="C49" s="73" t="s">
        <v>157</v>
      </c>
      <c r="D49" s="73" t="s">
        <v>774</v>
      </c>
      <c r="E49" s="3" t="s">
        <v>2719</v>
      </c>
      <c r="F49" s="73" t="s">
        <v>802</v>
      </c>
      <c r="G49" s="73" t="s">
        <v>4851</v>
      </c>
      <c r="H49" s="4" t="s">
        <v>5325</v>
      </c>
      <c r="I49" s="4" t="s">
        <v>5326</v>
      </c>
      <c r="J49" s="4">
        <v>25142</v>
      </c>
      <c r="K49" s="4" t="s">
        <v>5327</v>
      </c>
      <c r="L49" s="4" t="s">
        <v>3683</v>
      </c>
      <c r="M49" s="4" t="s">
        <v>5328</v>
      </c>
      <c r="N49" s="4" t="s">
        <v>5329</v>
      </c>
      <c r="O49" s="4">
        <v>133</v>
      </c>
      <c r="P49" s="3"/>
      <c r="Q49" s="4"/>
      <c r="R49" s="4" t="s">
        <v>4071</v>
      </c>
      <c r="S49" s="4" t="s">
        <v>2713</v>
      </c>
      <c r="T49" s="2"/>
      <c r="U49" s="77" t="str">
        <f t="shared" si="6"/>
        <v>N</v>
      </c>
      <c r="V49" s="77" t="str">
        <f t="shared" si="7"/>
        <v>N/A</v>
      </c>
      <c r="W49" s="34"/>
      <c r="X49" s="8" t="s">
        <v>4508</v>
      </c>
      <c r="Y49" s="2"/>
      <c r="Z49" s="2"/>
      <c r="AA49" s="84" t="str">
        <f t="shared" si="8"/>
        <v>N/A</v>
      </c>
      <c r="AB49" s="35">
        <v>0</v>
      </c>
      <c r="AC49" s="15">
        <f t="shared" si="9"/>
        <v>0</v>
      </c>
      <c r="AD49" s="2"/>
      <c r="AE49" s="92" t="str">
        <f t="shared" si="10"/>
        <v>N/A</v>
      </c>
      <c r="AF49" s="2"/>
      <c r="AG49" s="4" t="s">
        <v>2756</v>
      </c>
      <c r="AH49" s="89" t="str">
        <f t="shared" si="11"/>
        <v>No Build Required</v>
      </c>
      <c r="AI49" s="2" t="s">
        <v>4508</v>
      </c>
      <c r="AJ49" s="2" t="s">
        <v>4508</v>
      </c>
      <c r="AK49" s="84" t="str">
        <f>IF(Q49="",IF(U49="N","N/A",IF(AL49="","TBD",IF(AL49="N/A","N/A",IF(ISNUMBER(AL49),"Complete","")))),"Removed")</f>
        <v>N/A</v>
      </c>
      <c r="AL49" s="95" t="s">
        <v>4508</v>
      </c>
      <c r="AM49" s="89" t="str">
        <f>IF(Q49="",IF(AO49="","TBD",IF(AO49="N/A","N/A",IF(ISNUMBER(AO49),"Complete","TBD"))),"N/A")</f>
        <v>Complete</v>
      </c>
      <c r="AN49" s="2">
        <v>40912</v>
      </c>
      <c r="AO49" s="94">
        <v>40665</v>
      </c>
      <c r="AP49" s="97" t="str">
        <f>IF(Q49="",IF(AK49="N/A",IF(AM49="TBD","Waiting on Router","Ready"),"TBD"),"Removed")</f>
        <v>Ready</v>
      </c>
      <c r="AQ49" s="2">
        <v>40913</v>
      </c>
      <c r="AR49" s="4"/>
      <c r="AS49" s="7">
        <v>1</v>
      </c>
      <c r="AT49" s="2"/>
      <c r="AU49" s="2"/>
      <c r="AV49" s="4"/>
    </row>
    <row r="50" spans="1:48">
      <c r="A50" s="2">
        <v>40753</v>
      </c>
      <c r="B50" s="73" t="s">
        <v>1782</v>
      </c>
      <c r="C50" s="73" t="s">
        <v>157</v>
      </c>
      <c r="D50" s="73" t="s">
        <v>774</v>
      </c>
      <c r="E50" s="3" t="s">
        <v>2719</v>
      </c>
      <c r="F50" s="73" t="s">
        <v>803</v>
      </c>
      <c r="G50" s="73" t="s">
        <v>4851</v>
      </c>
      <c r="H50" s="4" t="s">
        <v>5330</v>
      </c>
      <c r="I50" s="4" t="s">
        <v>53</v>
      </c>
      <c r="J50" s="4">
        <v>25053</v>
      </c>
      <c r="K50" s="4" t="s">
        <v>5331</v>
      </c>
      <c r="L50" s="4" t="s">
        <v>3683</v>
      </c>
      <c r="M50" s="4" t="s">
        <v>5332</v>
      </c>
      <c r="N50" s="4" t="s">
        <v>5333</v>
      </c>
      <c r="O50" s="4">
        <v>134</v>
      </c>
      <c r="P50" s="3"/>
      <c r="Q50" s="4"/>
      <c r="R50" s="4" t="s">
        <v>4071</v>
      </c>
      <c r="S50" s="4" t="s">
        <v>2713</v>
      </c>
      <c r="T50" s="2"/>
      <c r="U50" s="77" t="str">
        <f t="shared" si="6"/>
        <v>N</v>
      </c>
      <c r="V50" s="77" t="str">
        <f t="shared" si="7"/>
        <v>N/A</v>
      </c>
      <c r="W50" s="34"/>
      <c r="X50" s="8" t="s">
        <v>4508</v>
      </c>
      <c r="Y50" s="2"/>
      <c r="Z50" s="2"/>
      <c r="AA50" s="84" t="str">
        <f t="shared" si="8"/>
        <v>N/A</v>
      </c>
      <c r="AB50" s="35">
        <v>0</v>
      </c>
      <c r="AC50" s="15">
        <f t="shared" si="9"/>
        <v>0</v>
      </c>
      <c r="AD50" s="2"/>
      <c r="AE50" s="92" t="str">
        <f t="shared" si="10"/>
        <v>N/A</v>
      </c>
      <c r="AF50" s="2"/>
      <c r="AG50" s="4" t="s">
        <v>2756</v>
      </c>
      <c r="AH50" s="89" t="str">
        <f t="shared" si="11"/>
        <v>No Build Required</v>
      </c>
      <c r="AI50" s="2" t="s">
        <v>4508</v>
      </c>
      <c r="AJ50" s="2" t="s">
        <v>4508</v>
      </c>
      <c r="AK50" s="84" t="str">
        <f>IF(Q50="",IF(U50="N","N/A",IF(AL50="","TBD",IF(AL50="N/A","N/A",IF(ISNUMBER(AL50),"Complete","")))),"Removed")</f>
        <v>N/A</v>
      </c>
      <c r="AL50" s="95" t="s">
        <v>4508</v>
      </c>
      <c r="AM50" s="89" t="str">
        <f>IF(Q50="",IF(AO50="","TBD",IF(AO50="N/A","N/A",IF(ISNUMBER(AO50),"Complete","TBD"))),"N/A")</f>
        <v>Complete</v>
      </c>
      <c r="AN50" s="2">
        <v>40912</v>
      </c>
      <c r="AO50" s="94">
        <v>40688</v>
      </c>
      <c r="AP50" s="97" t="str">
        <f>IF(Q50="",IF(AK50="N/A",IF(AM50="TBD","Waiting on Router","Ready"),"TBD"),"Removed")</f>
        <v>Ready</v>
      </c>
      <c r="AQ50" s="2">
        <v>40913</v>
      </c>
      <c r="AR50" s="4"/>
      <c r="AS50" s="7">
        <v>1</v>
      </c>
      <c r="AT50" s="2"/>
      <c r="AU50" s="2"/>
      <c r="AV50" s="4"/>
    </row>
    <row r="51" spans="1:48">
      <c r="A51" s="2">
        <v>40753</v>
      </c>
      <c r="B51" s="73" t="s">
        <v>1783</v>
      </c>
      <c r="C51" s="73" t="s">
        <v>157</v>
      </c>
      <c r="D51" s="73" t="s">
        <v>774</v>
      </c>
      <c r="E51" s="3" t="s">
        <v>2719</v>
      </c>
      <c r="F51" s="73" t="s">
        <v>804</v>
      </c>
      <c r="G51" s="73" t="s">
        <v>4851</v>
      </c>
      <c r="H51" s="4" t="s">
        <v>5334</v>
      </c>
      <c r="I51" s="4" t="s">
        <v>134</v>
      </c>
      <c r="J51" s="4">
        <v>25130</v>
      </c>
      <c r="K51" s="4" t="s">
        <v>5335</v>
      </c>
      <c r="L51" s="4" t="s">
        <v>3683</v>
      </c>
      <c r="M51" s="4" t="s">
        <v>3685</v>
      </c>
      <c r="N51" s="4" t="s">
        <v>5336</v>
      </c>
      <c r="O51" s="4">
        <v>135</v>
      </c>
      <c r="P51" s="3"/>
      <c r="Q51" s="4"/>
      <c r="R51" s="4" t="s">
        <v>4071</v>
      </c>
      <c r="S51" s="4" t="s">
        <v>2713</v>
      </c>
      <c r="T51" s="2"/>
      <c r="U51" s="77" t="str">
        <f t="shared" si="6"/>
        <v>N</v>
      </c>
      <c r="V51" s="77" t="str">
        <f t="shared" si="7"/>
        <v>N/A</v>
      </c>
      <c r="W51" s="34"/>
      <c r="X51" s="8" t="s">
        <v>4508</v>
      </c>
      <c r="Y51" s="2"/>
      <c r="Z51" s="2"/>
      <c r="AA51" s="84" t="str">
        <f t="shared" si="8"/>
        <v>N/A</v>
      </c>
      <c r="AB51" s="35">
        <v>0</v>
      </c>
      <c r="AC51" s="15">
        <f t="shared" si="9"/>
        <v>0</v>
      </c>
      <c r="AD51" s="2"/>
      <c r="AE51" s="92" t="str">
        <f t="shared" si="10"/>
        <v>N/A</v>
      </c>
      <c r="AF51" s="2"/>
      <c r="AG51" s="4" t="s">
        <v>2756</v>
      </c>
      <c r="AH51" s="89" t="str">
        <f t="shared" si="11"/>
        <v>No Build Required</v>
      </c>
      <c r="AI51" s="2" t="s">
        <v>4508</v>
      </c>
      <c r="AJ51" s="2" t="s">
        <v>4508</v>
      </c>
      <c r="AK51" s="84" t="str">
        <f>IF(Q51="",IF(U51="N","N/A",IF(AL51="","TBD",IF(AL51="N/A","N/A",IF(ISNUMBER(AL51),"Complete","")))),"Removed")</f>
        <v>N/A</v>
      </c>
      <c r="AL51" s="95" t="s">
        <v>4508</v>
      </c>
      <c r="AM51" s="89" t="str">
        <f>IF(Q51="",IF(AO51="","TBD",IF(AO51="N/A","N/A",IF(ISNUMBER(AO51),"Complete","TBD"))),"N/A")</f>
        <v>Complete</v>
      </c>
      <c r="AN51" s="2">
        <v>40912</v>
      </c>
      <c r="AO51" s="94">
        <v>40709</v>
      </c>
      <c r="AP51" s="97" t="str">
        <f>IF(Q51="",IF(AK51="N/A",IF(AM51="TBD","Waiting on Router","Ready"),"TBD"),"Removed")</f>
        <v>Ready</v>
      </c>
      <c r="AQ51" s="2">
        <v>40913</v>
      </c>
      <c r="AR51" s="4"/>
      <c r="AS51" s="7">
        <v>1</v>
      </c>
      <c r="AT51" s="2"/>
      <c r="AU51" s="2"/>
      <c r="AV51" s="4"/>
    </row>
    <row r="52" spans="1:48">
      <c r="A52" s="2">
        <v>40753</v>
      </c>
      <c r="B52" s="73" t="s">
        <v>1784</v>
      </c>
      <c r="C52" s="73" t="s">
        <v>157</v>
      </c>
      <c r="D52" s="73" t="s">
        <v>774</v>
      </c>
      <c r="E52" s="3" t="s">
        <v>2719</v>
      </c>
      <c r="F52" s="73" t="s">
        <v>805</v>
      </c>
      <c r="G52" s="73" t="s">
        <v>4851</v>
      </c>
      <c r="H52" s="4" t="s">
        <v>5337</v>
      </c>
      <c r="I52" s="4" t="s">
        <v>5338</v>
      </c>
      <c r="J52" s="4">
        <v>25049</v>
      </c>
      <c r="K52" s="4" t="s">
        <v>5339</v>
      </c>
      <c r="L52" s="4" t="s">
        <v>3683</v>
      </c>
      <c r="M52" s="4" t="s">
        <v>3685</v>
      </c>
      <c r="N52" s="4" t="s">
        <v>5340</v>
      </c>
      <c r="O52" s="4">
        <v>136</v>
      </c>
      <c r="P52" s="3"/>
      <c r="Q52" s="4"/>
      <c r="R52" s="4" t="s">
        <v>4071</v>
      </c>
      <c r="S52" s="4" t="s">
        <v>2713</v>
      </c>
      <c r="T52" s="2"/>
      <c r="U52" s="77" t="str">
        <f t="shared" si="6"/>
        <v>N</v>
      </c>
      <c r="V52" s="77" t="str">
        <f t="shared" si="7"/>
        <v>N/A</v>
      </c>
      <c r="W52" s="34"/>
      <c r="X52" s="8" t="s">
        <v>4508</v>
      </c>
      <c r="Y52" s="2"/>
      <c r="Z52" s="2"/>
      <c r="AA52" s="84" t="str">
        <f t="shared" si="8"/>
        <v>N/A</v>
      </c>
      <c r="AB52" s="35">
        <v>0</v>
      </c>
      <c r="AC52" s="15">
        <f t="shared" si="9"/>
        <v>0</v>
      </c>
      <c r="AD52" s="2"/>
      <c r="AE52" s="92" t="str">
        <f t="shared" si="10"/>
        <v>N/A</v>
      </c>
      <c r="AF52" s="2"/>
      <c r="AG52" s="4" t="s">
        <v>2756</v>
      </c>
      <c r="AH52" s="89" t="str">
        <f t="shared" si="11"/>
        <v>No Build Required</v>
      </c>
      <c r="AI52" s="2" t="s">
        <v>4508</v>
      </c>
      <c r="AJ52" s="2" t="s">
        <v>4508</v>
      </c>
      <c r="AK52" s="84" t="str">
        <f>IF(Q52="",IF(U52="N","N/A",IF(AL52="","TBD",IF(AL52="N/A","N/A",IF(ISNUMBER(AL52),"Complete","")))),"Removed")</f>
        <v>N/A</v>
      </c>
      <c r="AL52" s="95" t="s">
        <v>4508</v>
      </c>
      <c r="AM52" s="89" t="str">
        <f>IF(Q52="",IF(AO52="","TBD",IF(AO52="N/A","N/A",IF(ISNUMBER(AO52),"Complete","TBD"))),"N/A")</f>
        <v>Complete</v>
      </c>
      <c r="AN52" s="2">
        <v>40912</v>
      </c>
      <c r="AO52" s="94">
        <v>40665</v>
      </c>
      <c r="AP52" s="97" t="str">
        <f>IF(Q52="",IF(AK52="N/A",IF(AM52="TBD","Waiting on Router","Ready"),"TBD"),"Removed")</f>
        <v>Ready</v>
      </c>
      <c r="AQ52" s="2">
        <v>40913</v>
      </c>
      <c r="AR52" s="4"/>
      <c r="AS52" s="7">
        <v>1</v>
      </c>
      <c r="AT52" s="2"/>
      <c r="AU52" s="2"/>
      <c r="AV52" s="4"/>
    </row>
    <row r="53" spans="1:48">
      <c r="A53" s="2">
        <v>40753</v>
      </c>
      <c r="B53" s="73" t="s">
        <v>1785</v>
      </c>
      <c r="C53" s="73" t="s">
        <v>157</v>
      </c>
      <c r="D53" s="73" t="s">
        <v>774</v>
      </c>
      <c r="E53" s="3" t="s">
        <v>2719</v>
      </c>
      <c r="F53" s="73" t="s">
        <v>806</v>
      </c>
      <c r="G53" s="73" t="s">
        <v>4851</v>
      </c>
      <c r="H53" s="4" t="s">
        <v>5341</v>
      </c>
      <c r="I53" s="4" t="s">
        <v>5342</v>
      </c>
      <c r="J53" s="4">
        <v>25206</v>
      </c>
      <c r="K53" s="4" t="s">
        <v>5343</v>
      </c>
      <c r="L53" s="4" t="s">
        <v>3683</v>
      </c>
      <c r="M53" s="4" t="s">
        <v>5344</v>
      </c>
      <c r="N53" s="4" t="s">
        <v>5345</v>
      </c>
      <c r="O53" s="4">
        <v>138</v>
      </c>
      <c r="P53" s="3"/>
      <c r="Q53" s="4"/>
      <c r="R53" s="4" t="s">
        <v>4071</v>
      </c>
      <c r="S53" s="4" t="s">
        <v>2713</v>
      </c>
      <c r="T53" s="2"/>
      <c r="U53" s="77" t="str">
        <f t="shared" si="6"/>
        <v>N</v>
      </c>
      <c r="V53" s="77" t="str">
        <f t="shared" si="7"/>
        <v>N/A</v>
      </c>
      <c r="W53" s="34"/>
      <c r="X53" s="4" t="s">
        <v>4508</v>
      </c>
      <c r="Y53" s="2"/>
      <c r="Z53" s="2"/>
      <c r="AA53" s="84" t="str">
        <f t="shared" si="8"/>
        <v>N/A</v>
      </c>
      <c r="AB53" s="35">
        <v>0</v>
      </c>
      <c r="AC53" s="15">
        <f t="shared" si="9"/>
        <v>0</v>
      </c>
      <c r="AD53" s="2"/>
      <c r="AE53" s="92" t="str">
        <f t="shared" si="10"/>
        <v>N/A</v>
      </c>
      <c r="AF53" s="2"/>
      <c r="AG53" s="4" t="s">
        <v>2756</v>
      </c>
      <c r="AH53" s="89" t="str">
        <f t="shared" si="11"/>
        <v>No Build Required</v>
      </c>
      <c r="AI53" s="2" t="s">
        <v>4508</v>
      </c>
      <c r="AJ53" s="2" t="s">
        <v>4508</v>
      </c>
      <c r="AK53" s="84" t="str">
        <f>IF(Q53="",IF(U53="N","N/A",IF(AL53="","TBD",IF(AL53="N/A","N/A",IF(ISNUMBER(AL53),"Complete","")))),"Removed")</f>
        <v>N/A</v>
      </c>
      <c r="AL53" s="95" t="s">
        <v>4508</v>
      </c>
      <c r="AM53" s="89" t="str">
        <f>IF(Q53="",IF(AO53="","TBD",IF(AO53="N/A","N/A",IF(ISNUMBER(AO53),"Complete","TBD"))),"N/A")</f>
        <v>Complete</v>
      </c>
      <c r="AN53" s="2">
        <v>40912</v>
      </c>
      <c r="AO53" s="94">
        <v>40689</v>
      </c>
      <c r="AP53" s="97" t="str">
        <f>IF(Q53="",IF(AK53="N/A",IF(AM53="TBD","Waiting on Router","Ready"),"TBD"),"Removed")</f>
        <v>Ready</v>
      </c>
      <c r="AQ53" s="2">
        <v>40913</v>
      </c>
      <c r="AR53" s="4"/>
      <c r="AS53" s="7">
        <v>1</v>
      </c>
      <c r="AT53" s="2"/>
      <c r="AU53" s="2"/>
      <c r="AV53" s="4"/>
    </row>
    <row r="54" spans="1:48">
      <c r="A54" s="2">
        <v>40753</v>
      </c>
      <c r="B54" s="73" t="s">
        <v>1786</v>
      </c>
      <c r="C54" s="73" t="s">
        <v>157</v>
      </c>
      <c r="D54" s="73" t="s">
        <v>774</v>
      </c>
      <c r="E54" s="3" t="s">
        <v>2719</v>
      </c>
      <c r="F54" s="73" t="s">
        <v>807</v>
      </c>
      <c r="G54" s="73" t="s">
        <v>4851</v>
      </c>
      <c r="H54" s="4" t="s">
        <v>5346</v>
      </c>
      <c r="I54" s="4" t="s">
        <v>5342</v>
      </c>
      <c r="J54" s="4">
        <v>25206</v>
      </c>
      <c r="K54" s="4" t="s">
        <v>5347</v>
      </c>
      <c r="L54" s="4" t="s">
        <v>3683</v>
      </c>
      <c r="M54" s="4" t="s">
        <v>5348</v>
      </c>
      <c r="N54" s="4" t="s">
        <v>5349</v>
      </c>
      <c r="O54" s="4">
        <v>139</v>
      </c>
      <c r="P54" s="3"/>
      <c r="Q54" s="4"/>
      <c r="R54" s="4" t="s">
        <v>4071</v>
      </c>
      <c r="S54" s="4" t="s">
        <v>2713</v>
      </c>
      <c r="T54" s="2"/>
      <c r="U54" s="77" t="str">
        <f t="shared" si="6"/>
        <v>N</v>
      </c>
      <c r="V54" s="77" t="str">
        <f t="shared" si="7"/>
        <v>N/A</v>
      </c>
      <c r="W54" s="34"/>
      <c r="X54" s="4" t="s">
        <v>4508</v>
      </c>
      <c r="Y54" s="2"/>
      <c r="Z54" s="2"/>
      <c r="AA54" s="84" t="str">
        <f t="shared" si="8"/>
        <v>N/A</v>
      </c>
      <c r="AB54" s="35">
        <v>0</v>
      </c>
      <c r="AC54" s="15">
        <f t="shared" si="9"/>
        <v>0</v>
      </c>
      <c r="AD54" s="2"/>
      <c r="AE54" s="92" t="str">
        <f t="shared" si="10"/>
        <v>N/A</v>
      </c>
      <c r="AF54" s="2"/>
      <c r="AG54" s="4" t="s">
        <v>2756</v>
      </c>
      <c r="AH54" s="89" t="str">
        <f t="shared" si="11"/>
        <v>No Build Required</v>
      </c>
      <c r="AI54" s="2" t="s">
        <v>4508</v>
      </c>
      <c r="AJ54" s="2" t="s">
        <v>4508</v>
      </c>
      <c r="AK54" s="84" t="str">
        <f>IF(Q54="",IF(U54="N","N/A",IF(AL54="","TBD",IF(AL54="N/A","N/A",IF(ISNUMBER(AL54),"Complete","")))),"Removed")</f>
        <v>N/A</v>
      </c>
      <c r="AL54" s="95" t="s">
        <v>4508</v>
      </c>
      <c r="AM54" s="89" t="str">
        <f>IF(Q54="",IF(AO54="","TBD",IF(AO54="N/A","N/A",IF(ISNUMBER(AO54),"Complete","TBD"))),"N/A")</f>
        <v>Complete</v>
      </c>
      <c r="AN54" s="2">
        <v>40912</v>
      </c>
      <c r="AO54" s="94">
        <v>40691</v>
      </c>
      <c r="AP54" s="97" t="str">
        <f>IF(Q54="",IF(AK54="N/A",IF(AM54="TBD","Waiting on Router","Ready"),"TBD"),"Removed")</f>
        <v>Ready</v>
      </c>
      <c r="AQ54" s="2">
        <v>40913</v>
      </c>
      <c r="AR54" s="4"/>
      <c r="AS54" s="7">
        <v>1</v>
      </c>
      <c r="AT54" s="2"/>
      <c r="AU54" s="2"/>
      <c r="AV54" s="4"/>
    </row>
    <row r="55" spans="1:48">
      <c r="A55" s="2">
        <v>40753</v>
      </c>
      <c r="B55" s="73" t="s">
        <v>1787</v>
      </c>
      <c r="C55" s="73" t="s">
        <v>157</v>
      </c>
      <c r="D55" s="73" t="s">
        <v>774</v>
      </c>
      <c r="E55" s="3" t="s">
        <v>2719</v>
      </c>
      <c r="F55" s="73" t="s">
        <v>808</v>
      </c>
      <c r="G55" s="73" t="s">
        <v>4851</v>
      </c>
      <c r="H55" s="4" t="s">
        <v>5350</v>
      </c>
      <c r="I55" s="4" t="s">
        <v>446</v>
      </c>
      <c r="J55" s="4">
        <v>25208</v>
      </c>
      <c r="K55" s="4" t="s">
        <v>5351</v>
      </c>
      <c r="L55" s="4" t="s">
        <v>3683</v>
      </c>
      <c r="M55" s="4" t="s">
        <v>5352</v>
      </c>
      <c r="N55" s="4" t="s">
        <v>5353</v>
      </c>
      <c r="O55" s="4">
        <v>140</v>
      </c>
      <c r="P55" s="3"/>
      <c r="Q55" s="4"/>
      <c r="R55" s="4" t="s">
        <v>4071</v>
      </c>
      <c r="S55" s="4" t="s">
        <v>2713</v>
      </c>
      <c r="T55" s="2"/>
      <c r="U55" s="77" t="str">
        <f t="shared" si="6"/>
        <v>N</v>
      </c>
      <c r="V55" s="77" t="str">
        <f t="shared" si="7"/>
        <v>N/A</v>
      </c>
      <c r="W55" s="34"/>
      <c r="X55" s="4" t="s">
        <v>4508</v>
      </c>
      <c r="Y55" s="2"/>
      <c r="Z55" s="2"/>
      <c r="AA55" s="84" t="str">
        <f t="shared" si="8"/>
        <v>N/A</v>
      </c>
      <c r="AB55" s="35">
        <v>0</v>
      </c>
      <c r="AC55" s="15">
        <f t="shared" si="9"/>
        <v>0</v>
      </c>
      <c r="AD55" s="2"/>
      <c r="AE55" s="92" t="str">
        <f t="shared" si="10"/>
        <v>N/A</v>
      </c>
      <c r="AF55" s="2"/>
      <c r="AG55" s="4" t="s">
        <v>2756</v>
      </c>
      <c r="AH55" s="89" t="str">
        <f t="shared" si="11"/>
        <v>No Build Required</v>
      </c>
      <c r="AI55" s="2" t="s">
        <v>4508</v>
      </c>
      <c r="AJ55" s="2" t="s">
        <v>4508</v>
      </c>
      <c r="AK55" s="84" t="str">
        <f>IF(Q55="",IF(U55="N","N/A",IF(AL55="","TBD",IF(AL55="N/A","N/A",IF(ISNUMBER(AL55),"Complete","")))),"Removed")</f>
        <v>N/A</v>
      </c>
      <c r="AL55" s="95" t="s">
        <v>4508</v>
      </c>
      <c r="AM55" s="89" t="str">
        <f>IF(Q55="",IF(AO55="","TBD",IF(AO55="N/A","N/A",IF(ISNUMBER(AO55),"Complete","TBD"))),"N/A")</f>
        <v>Complete</v>
      </c>
      <c r="AN55" s="2">
        <v>40912</v>
      </c>
      <c r="AO55" s="94">
        <v>40688</v>
      </c>
      <c r="AP55" s="97" t="str">
        <f>IF(Q55="",IF(AK55="N/A",IF(AM55="TBD","Waiting on Router","Ready"),"TBD"),"Removed")</f>
        <v>Ready</v>
      </c>
      <c r="AQ55" s="2">
        <v>40913</v>
      </c>
      <c r="AR55" s="4"/>
      <c r="AS55" s="7">
        <v>1</v>
      </c>
      <c r="AT55" s="2"/>
      <c r="AU55" s="2"/>
      <c r="AV55" s="4"/>
    </row>
    <row r="56" spans="1:48">
      <c r="A56" s="2">
        <v>40753</v>
      </c>
      <c r="B56" s="73" t="s">
        <v>1788</v>
      </c>
      <c r="C56" s="73" t="s">
        <v>157</v>
      </c>
      <c r="D56" s="73" t="s">
        <v>774</v>
      </c>
      <c r="E56" s="3" t="s">
        <v>2719</v>
      </c>
      <c r="F56" s="73" t="s">
        <v>809</v>
      </c>
      <c r="G56" s="73" t="s">
        <v>4851</v>
      </c>
      <c r="H56" s="4" t="s">
        <v>5354</v>
      </c>
      <c r="I56" s="4" t="s">
        <v>97</v>
      </c>
      <c r="J56" s="4">
        <v>25209</v>
      </c>
      <c r="K56" s="4" t="s">
        <v>5355</v>
      </c>
      <c r="L56" s="4" t="s">
        <v>3683</v>
      </c>
      <c r="M56" s="4" t="s">
        <v>5356</v>
      </c>
      <c r="N56" s="4" t="s">
        <v>5357</v>
      </c>
      <c r="O56" s="4">
        <v>141</v>
      </c>
      <c r="P56" s="3"/>
      <c r="Q56" s="4"/>
      <c r="R56" s="4" t="s">
        <v>4071</v>
      </c>
      <c r="S56" s="4" t="s">
        <v>2713</v>
      </c>
      <c r="T56" s="2"/>
      <c r="U56" s="77" t="str">
        <f t="shared" si="6"/>
        <v>N</v>
      </c>
      <c r="V56" s="77" t="str">
        <f t="shared" si="7"/>
        <v>N/A</v>
      </c>
      <c r="W56" s="34"/>
      <c r="X56" s="4" t="s">
        <v>4508</v>
      </c>
      <c r="Y56" s="2"/>
      <c r="Z56" s="2"/>
      <c r="AA56" s="84" t="str">
        <f t="shared" si="8"/>
        <v>N/A</v>
      </c>
      <c r="AB56" s="35">
        <v>0</v>
      </c>
      <c r="AC56" s="15">
        <f t="shared" si="9"/>
        <v>0</v>
      </c>
      <c r="AD56" s="2"/>
      <c r="AE56" s="92" t="str">
        <f t="shared" si="10"/>
        <v>N/A</v>
      </c>
      <c r="AF56" s="2"/>
      <c r="AG56" s="4" t="s">
        <v>2756</v>
      </c>
      <c r="AH56" s="89" t="str">
        <f t="shared" si="11"/>
        <v>No Build Required</v>
      </c>
      <c r="AI56" s="2" t="s">
        <v>4508</v>
      </c>
      <c r="AJ56" s="2" t="s">
        <v>4508</v>
      </c>
      <c r="AK56" s="84" t="str">
        <f>IF(Q56="",IF(U56="N","N/A",IF(AL56="","TBD",IF(AL56="N/A","N/A",IF(ISNUMBER(AL56),"Complete","")))),"Removed")</f>
        <v>N/A</v>
      </c>
      <c r="AL56" s="95" t="s">
        <v>4508</v>
      </c>
      <c r="AM56" s="89" t="str">
        <f>IF(Q56="",IF(AO56="","TBD",IF(AO56="N/A","N/A",IF(ISNUMBER(AO56),"Complete","TBD"))),"N/A")</f>
        <v>Complete</v>
      </c>
      <c r="AN56" s="2">
        <v>41015</v>
      </c>
      <c r="AO56" s="94">
        <v>40665</v>
      </c>
      <c r="AP56" s="97" t="str">
        <f>IF(Q56="",IF(AK56="N/A",IF(AM56="TBD","Waiting on Router","Ready"),"TBD"),"Removed")</f>
        <v>Ready</v>
      </c>
      <c r="AQ56" s="2">
        <v>41015</v>
      </c>
      <c r="AR56" s="4"/>
      <c r="AS56" s="7">
        <v>1</v>
      </c>
      <c r="AT56" s="2"/>
      <c r="AU56" s="2"/>
      <c r="AV56" s="4"/>
    </row>
    <row r="57" spans="1:48">
      <c r="A57" s="2"/>
      <c r="B57" s="73" t="s">
        <v>1789</v>
      </c>
      <c r="C57" s="73" t="s">
        <v>157</v>
      </c>
      <c r="D57" s="73" t="s">
        <v>774</v>
      </c>
      <c r="E57" s="3" t="s">
        <v>2719</v>
      </c>
      <c r="F57" s="73" t="s">
        <v>6886</v>
      </c>
      <c r="G57" s="73" t="s">
        <v>4852</v>
      </c>
      <c r="H57" s="4" t="s">
        <v>1410</v>
      </c>
      <c r="I57" s="4" t="s">
        <v>1411</v>
      </c>
      <c r="J57" s="4">
        <v>25529</v>
      </c>
      <c r="K57" s="4" t="s">
        <v>3371</v>
      </c>
      <c r="L57" s="4"/>
      <c r="M57" s="4"/>
      <c r="N57" s="4" t="s">
        <v>6818</v>
      </c>
      <c r="O57" s="4">
        <v>142</v>
      </c>
      <c r="P57" s="3"/>
      <c r="Q57" s="4"/>
      <c r="R57" s="4" t="s">
        <v>2727</v>
      </c>
      <c r="S57" s="4" t="s">
        <v>2713</v>
      </c>
      <c r="T57" s="2">
        <v>40885</v>
      </c>
      <c r="U57" s="88" t="str">
        <f t="shared" si="6"/>
        <v>Y</v>
      </c>
      <c r="V57" s="88" t="str">
        <f t="shared" si="7"/>
        <v>Y</v>
      </c>
      <c r="W57" s="34" t="s">
        <v>4469</v>
      </c>
      <c r="X57" s="4" t="s">
        <v>697</v>
      </c>
      <c r="Y57" s="2">
        <v>40886</v>
      </c>
      <c r="Z57" s="2">
        <v>41039</v>
      </c>
      <c r="AA57" s="84" t="str">
        <f t="shared" si="8"/>
        <v>Y</v>
      </c>
      <c r="AB57" s="35">
        <v>5791</v>
      </c>
      <c r="AC57" s="15">
        <f t="shared" si="9"/>
        <v>5791</v>
      </c>
      <c r="AD57" s="2">
        <v>41061</v>
      </c>
      <c r="AE57" s="92" t="str">
        <f t="shared" si="10"/>
        <v>Complete</v>
      </c>
      <c r="AF57" s="2">
        <v>41102</v>
      </c>
      <c r="AG57" s="4" t="s">
        <v>2756</v>
      </c>
      <c r="AH57" s="89" t="str">
        <f t="shared" si="11"/>
        <v>No Build Required</v>
      </c>
      <c r="AI57" s="2" t="s">
        <v>4508</v>
      </c>
      <c r="AJ57" s="2" t="s">
        <v>4508</v>
      </c>
      <c r="AK57" s="84" t="str">
        <f>IF(Q57="",IF(U57="N","N/A",IF(AL57="","TBD",IF(AL57="N/A","N/A",IF(ISNUMBER(AL57),"Complete","")))),"Removed")</f>
        <v>Complete</v>
      </c>
      <c r="AL57" s="94">
        <v>41102</v>
      </c>
      <c r="AM57" s="89" t="str">
        <f>IF(Q57="",IF(AO57="","TBD",IF(AO57="N/A","N/A",IF(ISNUMBER(AO57),"Complete","TBD"))),"N/A")</f>
        <v>Complete</v>
      </c>
      <c r="AN57" s="2"/>
      <c r="AO57" s="94">
        <v>40709</v>
      </c>
      <c r="AP57" s="97" t="str">
        <f>IF(Q57="",IF(AK57="Complete",IF(AM57="TBD","Waiting on Router","Ready"),"Pending Fiber Completion"),"Removed")</f>
        <v>Ready</v>
      </c>
      <c r="AQ57" s="2"/>
      <c r="AR57" s="4"/>
      <c r="AS57" s="7">
        <v>1</v>
      </c>
      <c r="AT57" s="2"/>
      <c r="AU57" s="2"/>
      <c r="AV57" s="4"/>
    </row>
    <row r="58" spans="1:48">
      <c r="A58" s="2"/>
      <c r="B58" s="73" t="s">
        <v>1790</v>
      </c>
      <c r="C58" s="73" t="s">
        <v>157</v>
      </c>
      <c r="D58" s="73" t="s">
        <v>763</v>
      </c>
      <c r="E58" s="4" t="s">
        <v>2719</v>
      </c>
      <c r="F58" s="73" t="s">
        <v>431</v>
      </c>
      <c r="G58" s="73" t="s">
        <v>4852</v>
      </c>
      <c r="H58" s="4" t="s">
        <v>432</v>
      </c>
      <c r="I58" s="4" t="s">
        <v>433</v>
      </c>
      <c r="J58" s="4"/>
      <c r="K58" s="4" t="s">
        <v>3370</v>
      </c>
      <c r="L58" s="4"/>
      <c r="M58" s="4"/>
      <c r="N58" s="4" t="s">
        <v>4108</v>
      </c>
      <c r="O58" s="4">
        <v>780</v>
      </c>
      <c r="P58" s="4"/>
      <c r="Q58" s="4"/>
      <c r="R58" s="4" t="s">
        <v>2727</v>
      </c>
      <c r="S58" s="4" t="s">
        <v>2712</v>
      </c>
      <c r="T58" s="2">
        <v>40877</v>
      </c>
      <c r="U58" s="86" t="str">
        <f t="shared" si="6"/>
        <v>Y</v>
      </c>
      <c r="V58" s="86" t="str">
        <f t="shared" si="7"/>
        <v>Y</v>
      </c>
      <c r="W58" s="34">
        <v>15172.47</v>
      </c>
      <c r="X58" s="4" t="s">
        <v>697</v>
      </c>
      <c r="Y58" s="2">
        <v>40884</v>
      </c>
      <c r="Z58" s="2">
        <v>41039</v>
      </c>
      <c r="AA58" s="84" t="str">
        <f t="shared" si="8"/>
        <v>Y</v>
      </c>
      <c r="AB58" s="35">
        <v>480</v>
      </c>
      <c r="AC58" s="15">
        <f t="shared" si="9"/>
        <v>480</v>
      </c>
      <c r="AD58" s="2">
        <v>41061</v>
      </c>
      <c r="AE58" s="92" t="str">
        <f t="shared" si="10"/>
        <v>Complete</v>
      </c>
      <c r="AF58" s="2">
        <v>41067</v>
      </c>
      <c r="AG58" s="4" t="s">
        <v>697</v>
      </c>
      <c r="AH58" s="89" t="str">
        <f t="shared" si="11"/>
        <v>Complete</v>
      </c>
      <c r="AI58" s="2">
        <v>41292</v>
      </c>
      <c r="AJ58" s="2">
        <v>41038</v>
      </c>
      <c r="AK58" s="84" t="str">
        <f>IF(Q58="",IF(U58="N","N/A",IF(AL58="","TBD",IF(AL58="N/A","N/A",IF(ISNUMBER(AL58),"Complete","")))),"Removed")</f>
        <v>Complete</v>
      </c>
      <c r="AL58" s="94">
        <v>41373</v>
      </c>
      <c r="AM58" s="89" t="str">
        <f>IF(Q58="",IF(AO58="","TBD",IF(AO58="N/A","N/A",IF(ISNUMBER(AO58),"Complete","TBD"))),"N/A")</f>
        <v>Complete</v>
      </c>
      <c r="AN58" s="2">
        <v>41373</v>
      </c>
      <c r="AO58" s="94">
        <v>41044</v>
      </c>
      <c r="AP58" s="97" t="str">
        <f>IF(Q58="",IF(AK58="Complete",IF(AM58="TBD","Waiting on Router","Ready"),"Pending Fiber Completion"),"Removed")</f>
        <v>Ready</v>
      </c>
      <c r="AQ58" s="2"/>
      <c r="AR58" s="4"/>
      <c r="AS58" s="7">
        <v>1</v>
      </c>
      <c r="AT58" s="2"/>
      <c r="AU58" s="2"/>
      <c r="AV58" s="4"/>
    </row>
    <row r="59" spans="1:48">
      <c r="A59" s="2"/>
      <c r="B59" s="73" t="s">
        <v>1791</v>
      </c>
      <c r="C59" s="73" t="s">
        <v>157</v>
      </c>
      <c r="D59" s="73" t="s">
        <v>763</v>
      </c>
      <c r="E59" s="4" t="s">
        <v>2719</v>
      </c>
      <c r="F59" s="73" t="s">
        <v>444</v>
      </c>
      <c r="G59" s="73" t="s">
        <v>4852</v>
      </c>
      <c r="H59" s="4" t="s">
        <v>445</v>
      </c>
      <c r="I59" s="4" t="s">
        <v>446</v>
      </c>
      <c r="J59" s="4"/>
      <c r="K59" s="4" t="s">
        <v>3369</v>
      </c>
      <c r="L59" s="4"/>
      <c r="M59" s="4"/>
      <c r="N59" s="4" t="s">
        <v>4084</v>
      </c>
      <c r="O59" s="4">
        <v>783</v>
      </c>
      <c r="P59" s="4"/>
      <c r="Q59" s="4"/>
      <c r="R59" s="4" t="s">
        <v>2727</v>
      </c>
      <c r="S59" s="4" t="s">
        <v>2712</v>
      </c>
      <c r="T59" s="2">
        <v>40855</v>
      </c>
      <c r="U59" s="86" t="str">
        <f t="shared" si="6"/>
        <v>Y</v>
      </c>
      <c r="V59" s="86" t="str">
        <f t="shared" si="7"/>
        <v>Y</v>
      </c>
      <c r="W59" s="34">
        <v>5641.98</v>
      </c>
      <c r="X59" s="4" t="s">
        <v>2756</v>
      </c>
      <c r="Y59" s="2"/>
      <c r="Z59" s="2">
        <v>41039</v>
      </c>
      <c r="AA59" s="84" t="str">
        <f t="shared" si="8"/>
        <v>Y</v>
      </c>
      <c r="AB59" s="35">
        <v>329</v>
      </c>
      <c r="AC59" s="15">
        <f t="shared" si="9"/>
        <v>329</v>
      </c>
      <c r="AD59" s="2">
        <v>41061</v>
      </c>
      <c r="AE59" s="92" t="str">
        <f t="shared" si="10"/>
        <v>Complete</v>
      </c>
      <c r="AF59" s="2">
        <v>41054</v>
      </c>
      <c r="AG59" s="4" t="s">
        <v>697</v>
      </c>
      <c r="AH59" s="89" t="str">
        <f t="shared" si="11"/>
        <v>Complete</v>
      </c>
      <c r="AI59" s="2">
        <v>41099</v>
      </c>
      <c r="AJ59" s="2">
        <v>41130</v>
      </c>
      <c r="AK59" s="84" t="str">
        <f>IF(Q59="",IF(U59="N","N/A",IF(AL59="","TBD",IF(AL59="N/A","N/A",IF(ISNUMBER(AL59),"Complete","")))),"Removed")</f>
        <v>Complete</v>
      </c>
      <c r="AL59" s="94">
        <v>41150</v>
      </c>
      <c r="AM59" s="89" t="str">
        <f>IF(Q59="",IF(AO59="","TBD",IF(AO59="N/A","N/A",IF(ISNUMBER(AO59),"Complete","TBD"))),"N/A")</f>
        <v>Complete</v>
      </c>
      <c r="AN59" s="2">
        <v>41152</v>
      </c>
      <c r="AO59" s="94">
        <v>41051</v>
      </c>
      <c r="AP59" s="97" t="str">
        <f>IF(Q59="",IF(AK59="Complete",IF(AM59="TBD","Waiting on Router","Ready"),"Pending Fiber Completion"),"Removed")</f>
        <v>Ready</v>
      </c>
      <c r="AQ59" s="2">
        <v>41152</v>
      </c>
      <c r="AR59" s="4"/>
      <c r="AS59" s="7">
        <v>1</v>
      </c>
      <c r="AT59" s="2"/>
      <c r="AU59" s="2"/>
      <c r="AV59" s="4"/>
    </row>
    <row r="60" spans="1:48" ht="31.5">
      <c r="A60" s="2"/>
      <c r="B60" s="73" t="s">
        <v>1792</v>
      </c>
      <c r="C60" s="73" t="s">
        <v>157</v>
      </c>
      <c r="D60" s="73" t="s">
        <v>763</v>
      </c>
      <c r="E60" s="4" t="s">
        <v>2719</v>
      </c>
      <c r="F60" s="73" t="s">
        <v>4088</v>
      </c>
      <c r="G60" s="73" t="s">
        <v>4852</v>
      </c>
      <c r="H60" s="4" t="s">
        <v>447</v>
      </c>
      <c r="I60" s="4" t="s">
        <v>134</v>
      </c>
      <c r="J60" s="4">
        <v>25130</v>
      </c>
      <c r="K60" s="4" t="s">
        <v>3368</v>
      </c>
      <c r="L60" s="4"/>
      <c r="M60" s="4"/>
      <c r="N60" s="4" t="s">
        <v>4089</v>
      </c>
      <c r="O60" s="4">
        <v>750</v>
      </c>
      <c r="P60" s="4"/>
      <c r="Q60" s="4"/>
      <c r="R60" s="4" t="s">
        <v>2727</v>
      </c>
      <c r="S60" s="4" t="s">
        <v>2712</v>
      </c>
      <c r="T60" s="2">
        <v>40819</v>
      </c>
      <c r="U60" s="86" t="str">
        <f t="shared" si="6"/>
        <v>Y</v>
      </c>
      <c r="V60" s="86" t="str">
        <f t="shared" si="7"/>
        <v>Y</v>
      </c>
      <c r="W60" s="34">
        <v>14764.82</v>
      </c>
      <c r="X60" s="4" t="s">
        <v>4592</v>
      </c>
      <c r="Y60" s="2">
        <v>40935</v>
      </c>
      <c r="Z60" s="2">
        <v>41039</v>
      </c>
      <c r="AA60" s="84" t="str">
        <f t="shared" si="8"/>
        <v>Y</v>
      </c>
      <c r="AB60" s="35">
        <v>2345</v>
      </c>
      <c r="AC60" s="15">
        <f t="shared" si="9"/>
        <v>2345</v>
      </c>
      <c r="AD60" s="2">
        <v>41061</v>
      </c>
      <c r="AE60" s="92" t="str">
        <f t="shared" si="10"/>
        <v>Complete</v>
      </c>
      <c r="AF60" s="2">
        <v>41131</v>
      </c>
      <c r="AG60" s="4" t="s">
        <v>697</v>
      </c>
      <c r="AH60" s="89" t="str">
        <f t="shared" si="11"/>
        <v>Complete</v>
      </c>
      <c r="AI60" s="2">
        <v>41194</v>
      </c>
      <c r="AJ60" s="2">
        <v>41193</v>
      </c>
      <c r="AK60" s="84" t="str">
        <f>IF(Q60="",IF(U60="N","N/A",IF(AL60="","TBD",IF(AL60="N/A","N/A",IF(ISNUMBER(AL60),"Complete","")))),"Removed")</f>
        <v>Complete</v>
      </c>
      <c r="AL60" s="94">
        <v>41207</v>
      </c>
      <c r="AM60" s="89" t="str">
        <f>IF(Q60="",IF(AO60="","TBD",IF(AO60="N/A","N/A",IF(ISNUMBER(AO60),"Complete","TBD"))),"N/A")</f>
        <v>Complete</v>
      </c>
      <c r="AN60" s="2"/>
      <c r="AO60" s="94">
        <v>40967</v>
      </c>
      <c r="AP60" s="97" t="str">
        <f>IF(Q60="",IF(AK60="Complete",IF(AM60="TBD","Waiting on Router","Ready"),"Pending Fiber Completion"),"Removed")</f>
        <v>Ready</v>
      </c>
      <c r="AQ60" s="2"/>
      <c r="AR60" s="38" t="s">
        <v>6738</v>
      </c>
      <c r="AS60" s="7">
        <v>1</v>
      </c>
      <c r="AT60" s="2"/>
      <c r="AU60" s="2"/>
      <c r="AV60" s="4"/>
    </row>
    <row r="61" spans="1:48">
      <c r="A61" s="2"/>
      <c r="B61" s="73" t="s">
        <v>1793</v>
      </c>
      <c r="C61" s="73" t="s">
        <v>157</v>
      </c>
      <c r="D61" s="73" t="s">
        <v>763</v>
      </c>
      <c r="E61" s="4" t="s">
        <v>2719</v>
      </c>
      <c r="F61" s="73" t="s">
        <v>530</v>
      </c>
      <c r="G61" s="73" t="s">
        <v>4852</v>
      </c>
      <c r="H61" s="4" t="s">
        <v>531</v>
      </c>
      <c r="I61" s="4" t="s">
        <v>97</v>
      </c>
      <c r="J61" s="4"/>
      <c r="K61" s="4" t="s">
        <v>3367</v>
      </c>
      <c r="L61" s="4"/>
      <c r="M61" s="4"/>
      <c r="N61" s="4" t="s">
        <v>4215</v>
      </c>
      <c r="O61" s="4">
        <v>781</v>
      </c>
      <c r="P61" s="4"/>
      <c r="Q61" s="4"/>
      <c r="R61" s="4" t="s">
        <v>2727</v>
      </c>
      <c r="S61" s="4" t="s">
        <v>2712</v>
      </c>
      <c r="T61" s="2">
        <v>40853</v>
      </c>
      <c r="U61" s="86" t="str">
        <f t="shared" si="6"/>
        <v>Y</v>
      </c>
      <c r="V61" s="86" t="str">
        <f t="shared" si="7"/>
        <v>Y</v>
      </c>
      <c r="W61" s="34">
        <v>9038.89</v>
      </c>
      <c r="X61" s="4" t="s">
        <v>2756</v>
      </c>
      <c r="Y61" s="2"/>
      <c r="Z61" s="2">
        <v>41039</v>
      </c>
      <c r="AA61" s="84" t="str">
        <f t="shared" si="8"/>
        <v>Y</v>
      </c>
      <c r="AB61" s="35">
        <v>1157</v>
      </c>
      <c r="AC61" s="15">
        <f t="shared" si="9"/>
        <v>1157</v>
      </c>
      <c r="AD61" s="2">
        <v>41061</v>
      </c>
      <c r="AE61" s="92" t="str">
        <f t="shared" si="10"/>
        <v>Complete</v>
      </c>
      <c r="AF61" s="2">
        <v>41071</v>
      </c>
      <c r="AG61" s="4" t="s">
        <v>697</v>
      </c>
      <c r="AH61" s="89" t="str">
        <f t="shared" si="11"/>
        <v>Complete</v>
      </c>
      <c r="AI61" s="2">
        <v>41317</v>
      </c>
      <c r="AJ61" s="2">
        <v>41323</v>
      </c>
      <c r="AK61" s="84" t="str">
        <f>IF(Q61="",IF(U61="N","N/A",IF(AL61="","TBD",IF(AL61="N/A","N/A",IF(ISNUMBER(AL61),"Complete","")))),"Removed")</f>
        <v>Complete</v>
      </c>
      <c r="AL61" s="94">
        <v>41353</v>
      </c>
      <c r="AM61" s="89" t="str">
        <f>IF(Q61="",IF(AO61="","TBD",IF(AO61="N/A","N/A",IF(ISNUMBER(AO61),"Complete","TBD"))),"N/A")</f>
        <v>Complete</v>
      </c>
      <c r="AN61" s="2">
        <v>41353</v>
      </c>
      <c r="AO61" s="94">
        <v>41044</v>
      </c>
      <c r="AP61" s="97" t="str">
        <f>IF(Q61="",IF(AK61="Complete",IF(AM61="TBD","Waiting on Router","Ready"),"Pending Fiber Completion"),"Removed")</f>
        <v>Ready</v>
      </c>
      <c r="AQ61" s="2"/>
      <c r="AR61" s="4"/>
      <c r="AS61" s="7">
        <v>1</v>
      </c>
      <c r="AT61" s="2"/>
      <c r="AU61" s="2"/>
      <c r="AV61" s="4"/>
    </row>
    <row r="62" spans="1:48" ht="31.5">
      <c r="A62" s="1"/>
      <c r="B62" s="74" t="s">
        <v>1794</v>
      </c>
      <c r="C62" s="74" t="s">
        <v>157</v>
      </c>
      <c r="D62" s="74" t="s">
        <v>761</v>
      </c>
      <c r="E62" s="9" t="s">
        <v>2719</v>
      </c>
      <c r="F62" s="79" t="s">
        <v>158</v>
      </c>
      <c r="G62" s="74" t="s">
        <v>4852</v>
      </c>
      <c r="H62" s="9" t="s">
        <v>757</v>
      </c>
      <c r="I62" s="9" t="s">
        <v>53</v>
      </c>
      <c r="J62" s="9">
        <v>25053</v>
      </c>
      <c r="K62" s="9" t="s">
        <v>3366</v>
      </c>
      <c r="L62" s="7" t="s">
        <v>3878</v>
      </c>
      <c r="M62" s="9" t="s">
        <v>3879</v>
      </c>
      <c r="N62" s="9" t="s">
        <v>4595</v>
      </c>
      <c r="O62" s="9">
        <v>1381</v>
      </c>
      <c r="P62" s="9"/>
      <c r="Q62" s="7"/>
      <c r="R62" s="7" t="s">
        <v>2727</v>
      </c>
      <c r="S62" s="9"/>
      <c r="T62" s="1">
        <v>40793</v>
      </c>
      <c r="U62" s="87" t="str">
        <f t="shared" si="6"/>
        <v>Y</v>
      </c>
      <c r="V62" s="87" t="str">
        <f t="shared" si="7"/>
        <v>Y</v>
      </c>
      <c r="W62" s="32">
        <v>4795.6000000000004</v>
      </c>
      <c r="X62" s="9" t="s">
        <v>2756</v>
      </c>
      <c r="Y62" s="1"/>
      <c r="Z62" s="1">
        <v>40800</v>
      </c>
      <c r="AA62" s="84" t="str">
        <f t="shared" si="8"/>
        <v>Y</v>
      </c>
      <c r="AB62" s="33">
        <v>300</v>
      </c>
      <c r="AC62" s="15">
        <f t="shared" si="9"/>
        <v>300</v>
      </c>
      <c r="AD62" s="1">
        <v>40909</v>
      </c>
      <c r="AE62" s="92" t="str">
        <f t="shared" si="10"/>
        <v>Complete</v>
      </c>
      <c r="AF62" s="1">
        <v>40849</v>
      </c>
      <c r="AG62" s="9" t="s">
        <v>697</v>
      </c>
      <c r="AH62" s="89" t="str">
        <f t="shared" si="11"/>
        <v>Complete</v>
      </c>
      <c r="AI62" s="1" t="s">
        <v>4508</v>
      </c>
      <c r="AJ62" s="1">
        <v>40955</v>
      </c>
      <c r="AK62" s="84" t="str">
        <f>IF(Q62="",IF(U62="N","N/A",IF(AL62="","TBD",IF(AL62="N/A","N/A",IF(ISNUMBER(AL62),"Complete","")))),"Removed")</f>
        <v>Complete</v>
      </c>
      <c r="AL62" s="94">
        <v>40925</v>
      </c>
      <c r="AM62" s="89" t="str">
        <f>IF(Q62="",IF(AO62="","TBD",IF(AO62="N/A","N/A",IF(ISNUMBER(AO62),"Complete","TBD"))),"N/A")</f>
        <v>Complete</v>
      </c>
      <c r="AN62" s="1">
        <v>40949</v>
      </c>
      <c r="AO62" s="93">
        <v>40921</v>
      </c>
      <c r="AP62" s="97" t="str">
        <f>IF(Q62="",IF(AK62="Complete",IF(AM62="TBD","Waiting on Router","Ready"),"Pending Fiber Completion"),"Removed")</f>
        <v>Ready</v>
      </c>
      <c r="AQ62" s="1">
        <v>40949</v>
      </c>
      <c r="AR62" s="7" t="s">
        <v>4759</v>
      </c>
      <c r="AS62" s="9">
        <v>1</v>
      </c>
      <c r="AT62" s="1"/>
      <c r="AU62" s="1"/>
      <c r="AV62" s="7"/>
    </row>
    <row r="63" spans="1:48">
      <c r="A63" s="1"/>
      <c r="B63" s="72" t="s">
        <v>1795</v>
      </c>
      <c r="C63" s="72" t="s">
        <v>157</v>
      </c>
      <c r="D63" s="72" t="s">
        <v>710</v>
      </c>
      <c r="E63" s="8" t="s">
        <v>2719</v>
      </c>
      <c r="F63" s="73" t="s">
        <v>4827</v>
      </c>
      <c r="G63" s="72" t="s">
        <v>4852</v>
      </c>
      <c r="H63" s="8" t="s">
        <v>52</v>
      </c>
      <c r="I63" s="8" t="s">
        <v>53</v>
      </c>
      <c r="J63" s="8">
        <v>25053</v>
      </c>
      <c r="K63" s="8" t="s">
        <v>3365</v>
      </c>
      <c r="L63" s="4" t="s">
        <v>3757</v>
      </c>
      <c r="M63" s="8" t="s">
        <v>3758</v>
      </c>
      <c r="N63" s="8" t="s">
        <v>4303</v>
      </c>
      <c r="O63" s="8">
        <v>1054</v>
      </c>
      <c r="P63" s="8"/>
      <c r="Q63" s="4"/>
      <c r="R63" s="4" t="s">
        <v>2727</v>
      </c>
      <c r="S63" s="8" t="s">
        <v>2714</v>
      </c>
      <c r="T63" s="1">
        <v>40835</v>
      </c>
      <c r="U63" s="77" t="str">
        <f t="shared" si="6"/>
        <v>Y</v>
      </c>
      <c r="V63" s="77" t="str">
        <f t="shared" si="7"/>
        <v>Y</v>
      </c>
      <c r="W63" s="32">
        <v>16843</v>
      </c>
      <c r="X63" s="8" t="s">
        <v>697</v>
      </c>
      <c r="Y63" s="1" t="s">
        <v>4755</v>
      </c>
      <c r="Z63" s="1">
        <v>41039</v>
      </c>
      <c r="AA63" s="84" t="str">
        <f t="shared" si="8"/>
        <v>Y</v>
      </c>
      <c r="AB63" s="33">
        <v>3502</v>
      </c>
      <c r="AC63" s="15">
        <f t="shared" si="9"/>
        <v>3502</v>
      </c>
      <c r="AD63" s="1">
        <v>41061</v>
      </c>
      <c r="AE63" s="92" t="str">
        <f t="shared" si="10"/>
        <v>Complete</v>
      </c>
      <c r="AF63" s="1">
        <v>41082</v>
      </c>
      <c r="AG63" s="8" t="s">
        <v>2756</v>
      </c>
      <c r="AH63" s="89" t="str">
        <f t="shared" si="11"/>
        <v>No Build Required</v>
      </c>
      <c r="AI63" s="2" t="s">
        <v>4508</v>
      </c>
      <c r="AJ63" s="2" t="s">
        <v>4508</v>
      </c>
      <c r="AK63" s="84" t="str">
        <f>IF(Q63="",IF(U63="N","N/A",IF(AL63="","TBD",IF(AL63="N/A","N/A",IF(ISNUMBER(AL63),"Complete","")))),"Removed")</f>
        <v>Complete</v>
      </c>
      <c r="AL63" s="93">
        <v>41082</v>
      </c>
      <c r="AM63" s="89" t="str">
        <f>IF(Q63="",IF(AO63="","TBD",IF(AO63="N/A","N/A",IF(ISNUMBER(AO63),"Complete","TBD"))),"N/A")</f>
        <v>Complete</v>
      </c>
      <c r="AN63" s="1"/>
      <c r="AO63" s="93">
        <v>40921</v>
      </c>
      <c r="AP63" s="97" t="str">
        <f>IF(Q63="",IF(AK63="Complete",IF(AM63="TBD","Waiting on Router","Ready"),"Pending Fiber Completion"),"Removed")</f>
        <v>Ready</v>
      </c>
      <c r="AQ63" s="1"/>
      <c r="AR63" s="4"/>
      <c r="AS63" s="9">
        <v>1</v>
      </c>
      <c r="AT63" s="1"/>
      <c r="AU63" s="1"/>
      <c r="AV63" s="4"/>
    </row>
    <row r="64" spans="1:48" ht="47.25">
      <c r="A64" s="13"/>
      <c r="B64" s="75" t="s">
        <v>1796</v>
      </c>
      <c r="C64" s="75" t="s">
        <v>157</v>
      </c>
      <c r="D64" s="75" t="s">
        <v>1554</v>
      </c>
      <c r="E64" s="6" t="s">
        <v>2719</v>
      </c>
      <c r="F64" s="78" t="s">
        <v>1556</v>
      </c>
      <c r="G64" s="75" t="s">
        <v>4854</v>
      </c>
      <c r="H64" s="6" t="s">
        <v>1557</v>
      </c>
      <c r="I64" s="6" t="s">
        <v>53</v>
      </c>
      <c r="J64" s="6">
        <v>25053</v>
      </c>
      <c r="K64" s="6" t="s">
        <v>3364</v>
      </c>
      <c r="L64" s="11" t="s">
        <v>4821</v>
      </c>
      <c r="M64" s="6" t="s">
        <v>3547</v>
      </c>
      <c r="N64" s="6"/>
      <c r="O64" s="6"/>
      <c r="P64" s="6" t="s">
        <v>3564</v>
      </c>
      <c r="Q64" s="11"/>
      <c r="R64" s="11" t="s">
        <v>2727</v>
      </c>
      <c r="S64" s="6" t="s">
        <v>2715</v>
      </c>
      <c r="T64" s="13">
        <v>40835</v>
      </c>
      <c r="U64" s="89" t="str">
        <f t="shared" si="6"/>
        <v>Y</v>
      </c>
      <c r="V64" s="89" t="str">
        <f t="shared" si="7"/>
        <v>Y</v>
      </c>
      <c r="W64" s="22">
        <v>16843</v>
      </c>
      <c r="X64" s="6" t="s">
        <v>2756</v>
      </c>
      <c r="Y64" s="13" t="s">
        <v>4756</v>
      </c>
      <c r="Z64" s="13">
        <v>41039</v>
      </c>
      <c r="AA64" s="84" t="str">
        <f t="shared" si="8"/>
        <v>Y</v>
      </c>
      <c r="AB64" s="23" t="s">
        <v>4801</v>
      </c>
      <c r="AC64" s="15" t="str">
        <f t="shared" si="9"/>
        <v>Included</v>
      </c>
      <c r="AD64" s="13">
        <v>41091</v>
      </c>
      <c r="AE64" s="92" t="str">
        <f t="shared" si="10"/>
        <v>Complete</v>
      </c>
      <c r="AF64" s="13">
        <v>41088</v>
      </c>
      <c r="AG64" s="6" t="s">
        <v>2756</v>
      </c>
      <c r="AH64" s="89" t="str">
        <f t="shared" si="11"/>
        <v>No Build Required</v>
      </c>
      <c r="AI64" s="2" t="s">
        <v>4508</v>
      </c>
      <c r="AJ64" s="2" t="s">
        <v>4508</v>
      </c>
      <c r="AK64" s="84" t="str">
        <f>IF(Q64="",IF(U64="N","N/A",IF(AL64="","TBD",IF(AL64="N/A","N/A",IF(ISNUMBER(AL64),"Complete","")))),"Removed")</f>
        <v>Complete</v>
      </c>
      <c r="AL64" s="95">
        <v>41088</v>
      </c>
      <c r="AM64" s="89" t="str">
        <f>IF(Q64="",IF(AO64="","TBD",IF(AO64="N/A","N/A",IF(ISNUMBER(AO64),"Complete","TBD"))),"N/A")</f>
        <v>TBD</v>
      </c>
      <c r="AN64" s="13"/>
      <c r="AO64" s="95"/>
      <c r="AP64" s="97" t="str">
        <f>IF(Q64="",IF(AK64="Complete",IF(AM64="TBD","Ready","Ready"),"Pending Fiber Completion"),"Removed")</f>
        <v>Ready</v>
      </c>
      <c r="AQ64" s="13"/>
      <c r="AR64" s="11" t="s">
        <v>6871</v>
      </c>
      <c r="AS64" s="36">
        <v>1</v>
      </c>
      <c r="AT64" s="13"/>
      <c r="AU64" s="13"/>
      <c r="AV64" s="11"/>
    </row>
    <row r="65" spans="1:48">
      <c r="A65" s="13"/>
      <c r="B65" s="75" t="s">
        <v>1797</v>
      </c>
      <c r="C65" s="75" t="s">
        <v>157</v>
      </c>
      <c r="D65" s="75" t="s">
        <v>1554</v>
      </c>
      <c r="E65" s="6" t="s">
        <v>2719</v>
      </c>
      <c r="F65" s="78" t="s">
        <v>1558</v>
      </c>
      <c r="G65" s="75" t="s">
        <v>4852</v>
      </c>
      <c r="H65" s="6" t="s">
        <v>1559</v>
      </c>
      <c r="I65" s="6" t="s">
        <v>134</v>
      </c>
      <c r="J65" s="6">
        <v>25130</v>
      </c>
      <c r="K65" s="6" t="s">
        <v>3363</v>
      </c>
      <c r="L65" s="11" t="s">
        <v>3548</v>
      </c>
      <c r="M65" s="6" t="s">
        <v>3363</v>
      </c>
      <c r="N65" s="6" t="s">
        <v>3865</v>
      </c>
      <c r="O65" s="6">
        <v>860</v>
      </c>
      <c r="P65" s="6" t="s">
        <v>3960</v>
      </c>
      <c r="Q65" s="11"/>
      <c r="R65" s="11" t="s">
        <v>2727</v>
      </c>
      <c r="S65" s="6" t="s">
        <v>2715</v>
      </c>
      <c r="T65" s="13">
        <v>40855</v>
      </c>
      <c r="U65" s="89" t="str">
        <f t="shared" si="6"/>
        <v>Y</v>
      </c>
      <c r="V65" s="89" t="str">
        <f t="shared" si="7"/>
        <v>Y</v>
      </c>
      <c r="W65" s="22">
        <v>4780.32</v>
      </c>
      <c r="X65" s="6" t="s">
        <v>2756</v>
      </c>
      <c r="Y65" s="13"/>
      <c r="Z65" s="13">
        <v>41039</v>
      </c>
      <c r="AA65" s="84" t="str">
        <f t="shared" si="8"/>
        <v>Y</v>
      </c>
      <c r="AB65" s="23">
        <v>433</v>
      </c>
      <c r="AC65" s="15">
        <f t="shared" si="9"/>
        <v>433</v>
      </c>
      <c r="AD65" s="13">
        <v>41091</v>
      </c>
      <c r="AE65" s="92" t="str">
        <f t="shared" si="10"/>
        <v>Complete</v>
      </c>
      <c r="AF65" s="13">
        <v>41051</v>
      </c>
      <c r="AG65" s="6" t="s">
        <v>2756</v>
      </c>
      <c r="AH65" s="89" t="str">
        <f t="shared" si="11"/>
        <v>No Build Required</v>
      </c>
      <c r="AI65" s="2" t="s">
        <v>4508</v>
      </c>
      <c r="AJ65" s="2" t="s">
        <v>4508</v>
      </c>
      <c r="AK65" s="84" t="str">
        <f>IF(Q65="",IF(U65="N","N/A",IF(AL65="","TBD",IF(AL65="N/A","N/A",IF(ISNUMBER(AL65),"Complete","")))),"Removed")</f>
        <v>Complete</v>
      </c>
      <c r="AL65" s="95">
        <v>41059</v>
      </c>
      <c r="AM65" s="89" t="str">
        <f>IF(Q65="",IF(AO65="","TBD",IF(AO65="N/A","N/A",IF(ISNUMBER(AO65),"Complete","TBD"))),"N/A")</f>
        <v>Complete</v>
      </c>
      <c r="AN65" s="13">
        <v>41068</v>
      </c>
      <c r="AO65" s="95">
        <v>40795</v>
      </c>
      <c r="AP65" s="97" t="str">
        <f>IF(Q65="",IF(AK65="Complete",IF(AM65="TBD","Waiting on Router","Ready"),"Pending Fiber Completion"),"Removed")</f>
        <v>Ready</v>
      </c>
      <c r="AQ65" s="13">
        <v>41068</v>
      </c>
      <c r="AR65" s="11"/>
      <c r="AS65" s="36">
        <v>1</v>
      </c>
      <c r="AT65" s="13"/>
      <c r="AU65" s="13"/>
      <c r="AV65" s="11"/>
    </row>
    <row r="66" spans="1:48" ht="47.25">
      <c r="A66" s="13"/>
      <c r="B66" s="75" t="s">
        <v>1798</v>
      </c>
      <c r="C66" s="75" t="s">
        <v>157</v>
      </c>
      <c r="D66" s="75" t="s">
        <v>1554</v>
      </c>
      <c r="E66" s="6" t="s">
        <v>2719</v>
      </c>
      <c r="F66" s="78" t="s">
        <v>1582</v>
      </c>
      <c r="G66" s="75" t="s">
        <v>4851</v>
      </c>
      <c r="H66" s="6" t="s">
        <v>5358</v>
      </c>
      <c r="I66" s="6" t="s">
        <v>134</v>
      </c>
      <c r="J66" s="6">
        <v>25130</v>
      </c>
      <c r="K66" s="6" t="s">
        <v>5359</v>
      </c>
      <c r="L66" s="11" t="s">
        <v>5360</v>
      </c>
      <c r="M66" s="6"/>
      <c r="N66" s="6" t="s">
        <v>5361</v>
      </c>
      <c r="O66" s="6">
        <v>849</v>
      </c>
      <c r="P66" s="6" t="s">
        <v>3568</v>
      </c>
      <c r="Q66" s="11"/>
      <c r="R66" s="11" t="s">
        <v>4071</v>
      </c>
      <c r="S66" s="6" t="s">
        <v>2715</v>
      </c>
      <c r="T66" s="13"/>
      <c r="U66" s="77" t="str">
        <f t="shared" si="6"/>
        <v>N</v>
      </c>
      <c r="V66" s="77" t="str">
        <f t="shared" si="7"/>
        <v>N/A</v>
      </c>
      <c r="W66" s="22"/>
      <c r="X66" s="4" t="s">
        <v>4508</v>
      </c>
      <c r="Y66" s="13"/>
      <c r="Z66" s="13"/>
      <c r="AA66" s="84" t="str">
        <f t="shared" si="8"/>
        <v>N/A</v>
      </c>
      <c r="AB66" s="23">
        <v>0</v>
      </c>
      <c r="AC66" s="15">
        <f t="shared" si="9"/>
        <v>0</v>
      </c>
      <c r="AD66" s="2"/>
      <c r="AE66" s="92" t="str">
        <f t="shared" si="10"/>
        <v>N/A</v>
      </c>
      <c r="AF66" s="13"/>
      <c r="AG66" s="4" t="s">
        <v>2756</v>
      </c>
      <c r="AH66" s="89" t="str">
        <f t="shared" si="11"/>
        <v>No Build Required</v>
      </c>
      <c r="AI66" s="2" t="s">
        <v>4508</v>
      </c>
      <c r="AJ66" s="2" t="s">
        <v>4508</v>
      </c>
      <c r="AK66" s="84" t="str">
        <f>IF(Q66="",IF(U66="N","N/A",IF(AL66="","TBD",IF(AL66="N/A","N/A",IF(ISNUMBER(AL66),"Complete","")))),"Removed")</f>
        <v>N/A</v>
      </c>
      <c r="AL66" s="95" t="s">
        <v>4508</v>
      </c>
      <c r="AM66" s="89" t="str">
        <f>IF(Q66="",IF(AO66="","TBD",IF(AO66="N/A","N/A",IF(ISNUMBER(AO66),"Complete","TBD"))),"N/A")</f>
        <v>Complete</v>
      </c>
      <c r="AN66" s="13"/>
      <c r="AO66" s="95">
        <v>40744</v>
      </c>
      <c r="AP66" s="97" t="str">
        <f>IF(Q66="",IF(AK66="N/A",IF(AM66="TBD","Waiting on Router","Ready"),"TBD"),"Removed")</f>
        <v>Ready</v>
      </c>
      <c r="AQ66" s="13"/>
      <c r="AR66" s="11"/>
      <c r="AS66" s="36">
        <v>1</v>
      </c>
      <c r="AT66" s="13"/>
      <c r="AU66" s="13"/>
      <c r="AV66" s="11"/>
    </row>
    <row r="67" spans="1:48" ht="31.5">
      <c r="A67" s="13"/>
      <c r="B67" s="75" t="s">
        <v>1799</v>
      </c>
      <c r="C67" s="75" t="s">
        <v>157</v>
      </c>
      <c r="D67" s="75" t="s">
        <v>1554</v>
      </c>
      <c r="E67" s="6" t="s">
        <v>2719</v>
      </c>
      <c r="F67" s="78" t="s">
        <v>3557</v>
      </c>
      <c r="G67" s="75" t="s">
        <v>4851</v>
      </c>
      <c r="H67" s="6" t="s">
        <v>5362</v>
      </c>
      <c r="I67" s="6" t="s">
        <v>5338</v>
      </c>
      <c r="J67" s="6">
        <v>25049</v>
      </c>
      <c r="K67" s="6" t="s">
        <v>5363</v>
      </c>
      <c r="L67" s="11" t="s">
        <v>4819</v>
      </c>
      <c r="M67" s="6" t="s">
        <v>3549</v>
      </c>
      <c r="N67" s="6" t="s">
        <v>5364</v>
      </c>
      <c r="O67" s="6">
        <v>851</v>
      </c>
      <c r="P67" s="6" t="s">
        <v>3570</v>
      </c>
      <c r="Q67" s="11"/>
      <c r="R67" s="11" t="s">
        <v>4071</v>
      </c>
      <c r="S67" s="6" t="s">
        <v>2715</v>
      </c>
      <c r="T67" s="13"/>
      <c r="U67" s="77" t="str">
        <f t="shared" si="6"/>
        <v>N</v>
      </c>
      <c r="V67" s="77" t="str">
        <f t="shared" si="7"/>
        <v>N/A</v>
      </c>
      <c r="W67" s="22"/>
      <c r="X67" s="4" t="s">
        <v>4508</v>
      </c>
      <c r="Y67" s="13"/>
      <c r="Z67" s="13"/>
      <c r="AA67" s="84" t="str">
        <f t="shared" si="8"/>
        <v>N/A</v>
      </c>
      <c r="AB67" s="23">
        <v>0</v>
      </c>
      <c r="AC67" s="15">
        <f t="shared" si="9"/>
        <v>0</v>
      </c>
      <c r="AD67" s="2"/>
      <c r="AE67" s="92" t="str">
        <f t="shared" si="10"/>
        <v>N/A</v>
      </c>
      <c r="AF67" s="13"/>
      <c r="AG67" s="4" t="s">
        <v>2756</v>
      </c>
      <c r="AH67" s="89" t="str">
        <f t="shared" si="11"/>
        <v>No Build Required</v>
      </c>
      <c r="AI67" s="13" t="s">
        <v>4508</v>
      </c>
      <c r="AJ67" s="13" t="s">
        <v>4508</v>
      </c>
      <c r="AK67" s="84" t="str">
        <f>IF(Q67="",IF(U67="N","N/A",IF(AL67="","TBD",IF(AL67="N/A","N/A",IF(ISNUMBER(AL67),"Complete","")))),"Removed")</f>
        <v>N/A</v>
      </c>
      <c r="AL67" s="95" t="s">
        <v>4508</v>
      </c>
      <c r="AM67" s="89" t="str">
        <f>IF(Q67="",IF(AO67="","TBD",IF(AO67="N/A","N/A",IF(ISNUMBER(AO67),"Complete","TBD"))),"N/A")</f>
        <v>Complete</v>
      </c>
      <c r="AN67" s="13">
        <v>40912</v>
      </c>
      <c r="AO67" s="95">
        <v>40744</v>
      </c>
      <c r="AP67" s="97" t="str">
        <f>IF(Q67="",IF(AK67="N/A",IF(AM67="TBD","Waiting on Router","Ready"),"TBD"),"Removed")</f>
        <v>Ready</v>
      </c>
      <c r="AQ67" s="13">
        <v>40913</v>
      </c>
      <c r="AR67" s="11"/>
      <c r="AS67" s="36">
        <v>1</v>
      </c>
      <c r="AT67" s="13"/>
      <c r="AU67" s="13"/>
      <c r="AV67" s="11"/>
    </row>
    <row r="68" spans="1:48" ht="31.5">
      <c r="A68" s="13"/>
      <c r="B68" s="75" t="s">
        <v>1800</v>
      </c>
      <c r="C68" s="75" t="s">
        <v>157</v>
      </c>
      <c r="D68" s="75" t="s">
        <v>1554</v>
      </c>
      <c r="E68" s="6" t="s">
        <v>2719</v>
      </c>
      <c r="F68" s="78" t="s">
        <v>3554</v>
      </c>
      <c r="G68" s="75" t="s">
        <v>4851</v>
      </c>
      <c r="H68" s="6" t="s">
        <v>5365</v>
      </c>
      <c r="I68" s="6" t="s">
        <v>792</v>
      </c>
      <c r="J68" s="6">
        <v>25181</v>
      </c>
      <c r="K68" s="6" t="s">
        <v>5366</v>
      </c>
      <c r="L68" s="11" t="s">
        <v>4819</v>
      </c>
      <c r="M68" s="6" t="s">
        <v>3549</v>
      </c>
      <c r="N68" s="6" t="s">
        <v>5367</v>
      </c>
      <c r="O68" s="6">
        <v>852</v>
      </c>
      <c r="P68" s="6" t="s">
        <v>3571</v>
      </c>
      <c r="Q68" s="11"/>
      <c r="R68" s="11" t="s">
        <v>4071</v>
      </c>
      <c r="S68" s="6" t="s">
        <v>2715</v>
      </c>
      <c r="T68" s="13"/>
      <c r="U68" s="77" t="str">
        <f t="shared" si="6"/>
        <v>N</v>
      </c>
      <c r="V68" s="77" t="str">
        <f t="shared" si="7"/>
        <v>N/A</v>
      </c>
      <c r="W68" s="22"/>
      <c r="X68" s="4" t="s">
        <v>4508</v>
      </c>
      <c r="Y68" s="13"/>
      <c r="Z68" s="13"/>
      <c r="AA68" s="84" t="str">
        <f t="shared" si="8"/>
        <v>N/A</v>
      </c>
      <c r="AB68" s="23">
        <v>0</v>
      </c>
      <c r="AC68" s="15">
        <f t="shared" si="9"/>
        <v>0</v>
      </c>
      <c r="AD68" s="2"/>
      <c r="AE68" s="92" t="str">
        <f t="shared" si="10"/>
        <v>N/A</v>
      </c>
      <c r="AF68" s="13"/>
      <c r="AG68" s="4" t="s">
        <v>2756</v>
      </c>
      <c r="AH68" s="89" t="str">
        <f t="shared" si="11"/>
        <v>No Build Required</v>
      </c>
      <c r="AI68" s="2" t="s">
        <v>4508</v>
      </c>
      <c r="AJ68" s="2" t="s">
        <v>4508</v>
      </c>
      <c r="AK68" s="84" t="str">
        <f>IF(Q68="",IF(U68="N","N/A",IF(AL68="","TBD",IF(AL68="N/A","N/A",IF(ISNUMBER(AL68),"Complete","")))),"Removed")</f>
        <v>N/A</v>
      </c>
      <c r="AL68" s="95" t="s">
        <v>4508</v>
      </c>
      <c r="AM68" s="89" t="str">
        <f>IF(Q68="",IF(AO68="","TBD",IF(AO68="N/A","N/A",IF(ISNUMBER(AO68),"Complete","TBD"))),"N/A")</f>
        <v>Complete</v>
      </c>
      <c r="AN68" s="13"/>
      <c r="AO68" s="95">
        <v>40746</v>
      </c>
      <c r="AP68" s="97" t="str">
        <f>IF(Q68="",IF(AK68="N/A",IF(AM68="TBD","Waiting on Router","Ready"),"TBD"),"Removed")</f>
        <v>Ready</v>
      </c>
      <c r="AQ68" s="13"/>
      <c r="AR68" s="11"/>
      <c r="AS68" s="36">
        <v>1</v>
      </c>
      <c r="AT68" s="13"/>
      <c r="AU68" s="13"/>
      <c r="AV68" s="11"/>
    </row>
    <row r="69" spans="1:48" ht="31.5">
      <c r="A69" s="13"/>
      <c r="B69" s="75" t="s">
        <v>1801</v>
      </c>
      <c r="C69" s="75" t="s">
        <v>157</v>
      </c>
      <c r="D69" s="75" t="s">
        <v>1554</v>
      </c>
      <c r="E69" s="6" t="s">
        <v>2719</v>
      </c>
      <c r="F69" s="78" t="s">
        <v>3556</v>
      </c>
      <c r="G69" s="75" t="s">
        <v>4852</v>
      </c>
      <c r="H69" s="6" t="s">
        <v>1593</v>
      </c>
      <c r="I69" s="6" t="s">
        <v>446</v>
      </c>
      <c r="J69" s="6">
        <v>25208</v>
      </c>
      <c r="K69" s="6" t="s">
        <v>3362</v>
      </c>
      <c r="L69" s="11" t="s">
        <v>4820</v>
      </c>
      <c r="M69" s="6" t="s">
        <v>3553</v>
      </c>
      <c r="N69" s="6" t="s">
        <v>3565</v>
      </c>
      <c r="O69" s="6">
        <v>850</v>
      </c>
      <c r="P69" s="6" t="s">
        <v>3572</v>
      </c>
      <c r="Q69" s="11"/>
      <c r="R69" s="11" t="s">
        <v>2727</v>
      </c>
      <c r="S69" s="6" t="s">
        <v>2715</v>
      </c>
      <c r="T69" s="13">
        <v>40855</v>
      </c>
      <c r="U69" s="89" t="str">
        <f t="shared" si="6"/>
        <v>Y</v>
      </c>
      <c r="V69" s="89" t="str">
        <f t="shared" si="7"/>
        <v>Y</v>
      </c>
      <c r="W69" s="22">
        <v>11150.39</v>
      </c>
      <c r="X69" s="6" t="s">
        <v>2756</v>
      </c>
      <c r="Y69" s="13"/>
      <c r="Z69" s="13">
        <v>41039</v>
      </c>
      <c r="AA69" s="84" t="str">
        <f t="shared" si="8"/>
        <v>Y</v>
      </c>
      <c r="AB69" s="23">
        <v>1201</v>
      </c>
      <c r="AC69" s="15">
        <f t="shared" si="9"/>
        <v>1201</v>
      </c>
      <c r="AD69" s="13">
        <v>41091</v>
      </c>
      <c r="AE69" s="92" t="str">
        <f t="shared" si="10"/>
        <v>Complete</v>
      </c>
      <c r="AF69" s="13">
        <v>41066</v>
      </c>
      <c r="AG69" s="6" t="s">
        <v>697</v>
      </c>
      <c r="AH69" s="89" t="str">
        <f t="shared" si="11"/>
        <v>Complete</v>
      </c>
      <c r="AI69" s="13">
        <v>41289</v>
      </c>
      <c r="AJ69" s="13">
        <v>41354</v>
      </c>
      <c r="AK69" s="84" t="str">
        <f>IF(Q69="",IF(U69="N","N/A",IF(AL69="","TBD",IF(AL69="N/A","N/A",IF(ISNUMBER(AL69),"Complete","")))),"Removed")</f>
        <v>Complete</v>
      </c>
      <c r="AL69" s="96">
        <v>41367</v>
      </c>
      <c r="AM69" s="89" t="str">
        <f>IF(Q69="",IF(AO69="","TBD",IF(AO69="N/A","N/A",IF(ISNUMBER(AO69),"Complete","TBD"))),"N/A")</f>
        <v>Complete</v>
      </c>
      <c r="AN69" s="13">
        <v>41367</v>
      </c>
      <c r="AO69" s="95">
        <v>40744</v>
      </c>
      <c r="AP69" s="97" t="str">
        <f>IF(Q69="",IF(AK69="Complete",IF(AM69="TBD","Waiting on Router","Ready"),"Pending Fiber Completion"),"Removed")</f>
        <v>Ready</v>
      </c>
      <c r="AQ69" s="13"/>
      <c r="AR69" s="11"/>
      <c r="AS69" s="36">
        <v>1</v>
      </c>
      <c r="AT69" s="13"/>
      <c r="AU69" s="13"/>
      <c r="AV69" s="11"/>
    </row>
    <row r="70" spans="1:48" ht="31.5">
      <c r="A70" s="13"/>
      <c r="B70" s="75" t="s">
        <v>1802</v>
      </c>
      <c r="C70" s="75" t="s">
        <v>157</v>
      </c>
      <c r="D70" s="75" t="s">
        <v>1554</v>
      </c>
      <c r="E70" s="6" t="s">
        <v>2719</v>
      </c>
      <c r="F70" s="78" t="s">
        <v>3555</v>
      </c>
      <c r="G70" s="75" t="s">
        <v>4852</v>
      </c>
      <c r="H70" s="6" t="s">
        <v>1594</v>
      </c>
      <c r="I70" s="6" t="s">
        <v>97</v>
      </c>
      <c r="J70" s="6">
        <v>25209</v>
      </c>
      <c r="K70" s="6" t="s">
        <v>3550</v>
      </c>
      <c r="L70" s="11" t="s">
        <v>4819</v>
      </c>
      <c r="M70" s="6" t="s">
        <v>3549</v>
      </c>
      <c r="N70" s="6" t="s">
        <v>3566</v>
      </c>
      <c r="O70" s="6">
        <v>853</v>
      </c>
      <c r="P70" s="6" t="s">
        <v>3569</v>
      </c>
      <c r="Q70" s="11"/>
      <c r="R70" s="11" t="s">
        <v>2727</v>
      </c>
      <c r="S70" s="6" t="s">
        <v>2715</v>
      </c>
      <c r="T70" s="13">
        <v>40855</v>
      </c>
      <c r="U70" s="89" t="str">
        <f t="shared" si="6"/>
        <v>Y</v>
      </c>
      <c r="V70" s="89" t="str">
        <f t="shared" si="7"/>
        <v>Y</v>
      </c>
      <c r="W70" s="22">
        <v>22363.68</v>
      </c>
      <c r="X70" s="6" t="s">
        <v>2756</v>
      </c>
      <c r="Y70" s="13"/>
      <c r="Z70" s="13">
        <v>41039</v>
      </c>
      <c r="AA70" s="84" t="str">
        <f t="shared" si="8"/>
        <v>Y</v>
      </c>
      <c r="AB70" s="23">
        <v>2040</v>
      </c>
      <c r="AC70" s="15">
        <f t="shared" si="9"/>
        <v>2040</v>
      </c>
      <c r="AD70" s="13">
        <v>41091</v>
      </c>
      <c r="AE70" s="92" t="str">
        <f t="shared" si="10"/>
        <v>Complete</v>
      </c>
      <c r="AF70" s="13">
        <v>41059</v>
      </c>
      <c r="AG70" s="6" t="s">
        <v>2756</v>
      </c>
      <c r="AH70" s="89" t="str">
        <f t="shared" si="11"/>
        <v>No Build Required</v>
      </c>
      <c r="AI70" s="2" t="s">
        <v>4508</v>
      </c>
      <c r="AJ70" s="2" t="s">
        <v>4508</v>
      </c>
      <c r="AK70" s="84" t="str">
        <f>IF(Q70="",IF(U70="N","N/A",IF(AL70="","TBD",IF(AL70="N/A","N/A",IF(ISNUMBER(AL70),"Complete","")))),"Removed")</f>
        <v>Complete</v>
      </c>
      <c r="AL70" s="95">
        <v>41059</v>
      </c>
      <c r="AM70" s="89" t="str">
        <f>IF(Q70="",IF(AO70="","TBD",IF(AO70="N/A","N/A",IF(ISNUMBER(AO70),"Complete","TBD"))),"N/A")</f>
        <v>Complete</v>
      </c>
      <c r="AN70" s="13">
        <v>41068</v>
      </c>
      <c r="AO70" s="95">
        <v>40744</v>
      </c>
      <c r="AP70" s="97" t="str">
        <f>IF(Q70="",IF(AK70="Complete",IF(AM70="TBD","Waiting on Router","Ready"),"Pending Fiber Completion"),"Removed")</f>
        <v>Ready</v>
      </c>
      <c r="AQ70" s="13">
        <v>41068</v>
      </c>
      <c r="AR70" s="11"/>
      <c r="AS70" s="36">
        <v>1</v>
      </c>
      <c r="AT70" s="13"/>
      <c r="AU70" s="13"/>
      <c r="AV70" s="11"/>
    </row>
    <row r="71" spans="1:48">
      <c r="A71" s="13"/>
      <c r="B71" s="75" t="s">
        <v>5122</v>
      </c>
      <c r="C71" s="75" t="s">
        <v>157</v>
      </c>
      <c r="D71" s="75" t="s">
        <v>4566</v>
      </c>
      <c r="E71" s="6" t="s">
        <v>2719</v>
      </c>
      <c r="F71" s="82" t="s">
        <v>5075</v>
      </c>
      <c r="G71" s="81" t="s">
        <v>4851</v>
      </c>
      <c r="H71" s="38" t="s">
        <v>5368</v>
      </c>
      <c r="I71" s="6" t="s">
        <v>5303</v>
      </c>
      <c r="J71" s="6">
        <v>25081</v>
      </c>
      <c r="K71" s="6"/>
      <c r="L71" s="11"/>
      <c r="M71" s="6"/>
      <c r="N71" s="6" t="s">
        <v>5369</v>
      </c>
      <c r="O71" s="6">
        <v>976</v>
      </c>
      <c r="P71" s="6"/>
      <c r="Q71" s="11"/>
      <c r="R71" s="11" t="s">
        <v>5222</v>
      </c>
      <c r="S71" s="6"/>
      <c r="T71" s="13"/>
      <c r="U71" s="77" t="str">
        <f t="shared" si="6"/>
        <v>N</v>
      </c>
      <c r="V71" s="77" t="str">
        <f t="shared" si="7"/>
        <v>N/A</v>
      </c>
      <c r="W71" s="22"/>
      <c r="X71" s="4" t="s">
        <v>4508</v>
      </c>
      <c r="Y71" s="13"/>
      <c r="Z71" s="13"/>
      <c r="AA71" s="84" t="str">
        <f t="shared" si="8"/>
        <v>N/A</v>
      </c>
      <c r="AB71" s="23">
        <v>0</v>
      </c>
      <c r="AC71" s="15">
        <f t="shared" si="9"/>
        <v>0</v>
      </c>
      <c r="AD71" s="13"/>
      <c r="AE71" s="92" t="str">
        <f t="shared" si="10"/>
        <v>N/A</v>
      </c>
      <c r="AF71" s="13"/>
      <c r="AG71" s="4" t="s">
        <v>2756</v>
      </c>
      <c r="AH71" s="89" t="str">
        <f t="shared" si="11"/>
        <v>No Build Required</v>
      </c>
      <c r="AI71" s="2" t="s">
        <v>4508</v>
      </c>
      <c r="AJ71" s="2" t="s">
        <v>4508</v>
      </c>
      <c r="AK71" s="84" t="str">
        <f>IF(Q71="",IF(U71="N","N/A",IF(AL71="","TBD",IF(AL71="N/A","N/A",IF(ISNUMBER(AL71),"Complete","")))),"Removed")</f>
        <v>N/A</v>
      </c>
      <c r="AL71" s="95" t="s">
        <v>4508</v>
      </c>
      <c r="AM71" s="89" t="str">
        <f>IF(Q71="",IF(AO71="","TBD",IF(AO71="N/A","N/A",IF(ISNUMBER(AO71),"Complete","TBD"))),"N/A")</f>
        <v>Complete</v>
      </c>
      <c r="AN71" s="13"/>
      <c r="AO71" s="95">
        <v>41309</v>
      </c>
      <c r="AP71" s="97" t="str">
        <f>IF(Q71="",IF(AK71="N/A",IF(AM71="TBD","Waiting on Router","Ready"),"TBD"),"Removed")</f>
        <v>Ready</v>
      </c>
      <c r="AQ71" s="13"/>
      <c r="AR71" s="11"/>
      <c r="AS71" s="11">
        <v>2</v>
      </c>
      <c r="AT71" s="13"/>
      <c r="AU71" s="13"/>
      <c r="AV71" s="11"/>
    </row>
    <row r="72" spans="1:48">
      <c r="A72" s="2"/>
      <c r="B72" s="73" t="s">
        <v>6814</v>
      </c>
      <c r="C72" s="73" t="s">
        <v>157</v>
      </c>
      <c r="D72" s="73" t="s">
        <v>1426</v>
      </c>
      <c r="E72" s="3"/>
      <c r="F72" s="73" t="s">
        <v>6815</v>
      </c>
      <c r="G72" s="73" t="s">
        <v>4851</v>
      </c>
      <c r="H72" s="4" t="s">
        <v>6816</v>
      </c>
      <c r="I72" s="4" t="s">
        <v>6817</v>
      </c>
      <c r="J72" s="4">
        <v>25529</v>
      </c>
      <c r="K72" s="4" t="s">
        <v>3371</v>
      </c>
      <c r="L72" s="4"/>
      <c r="M72" s="4"/>
      <c r="N72" s="4" t="s">
        <v>6844</v>
      </c>
      <c r="O72" s="4">
        <v>935</v>
      </c>
      <c r="P72" s="3"/>
      <c r="Q72" s="4"/>
      <c r="R72" s="4" t="s">
        <v>6716</v>
      </c>
      <c r="S72" s="4" t="s">
        <v>1727</v>
      </c>
      <c r="T72" s="2" t="s">
        <v>4508</v>
      </c>
      <c r="U72" s="88" t="s">
        <v>2756</v>
      </c>
      <c r="V72" s="85" t="s">
        <v>4508</v>
      </c>
      <c r="W72" s="34" t="s">
        <v>4508</v>
      </c>
      <c r="X72" s="4" t="s">
        <v>2756</v>
      </c>
      <c r="Y72" s="2" t="s">
        <v>4508</v>
      </c>
      <c r="Z72" s="2" t="s">
        <v>4508</v>
      </c>
      <c r="AA72" s="84" t="s">
        <v>4508</v>
      </c>
      <c r="AB72" s="35">
        <v>0</v>
      </c>
      <c r="AC72" s="15" t="s">
        <v>4508</v>
      </c>
      <c r="AD72" s="2" t="s">
        <v>4508</v>
      </c>
      <c r="AE72" s="92" t="s">
        <v>4508</v>
      </c>
      <c r="AF72" s="2" t="s">
        <v>4508</v>
      </c>
      <c r="AG72" s="4" t="s">
        <v>2756</v>
      </c>
      <c r="AH72" s="89" t="s">
        <v>6806</v>
      </c>
      <c r="AI72" s="2" t="s">
        <v>4508</v>
      </c>
      <c r="AJ72" s="2" t="s">
        <v>4508</v>
      </c>
      <c r="AK72" s="84" t="s">
        <v>4508</v>
      </c>
      <c r="AL72" s="94" t="s">
        <v>4508</v>
      </c>
      <c r="AM72" s="89" t="str">
        <f>IF(Q72="",IF(AO72="","TBD",IF(AO72="N/A","N/A",IF(ISNUMBER(AO72),"Complete","TBD"))),"N/A")</f>
        <v>Complete</v>
      </c>
      <c r="AN72" s="2"/>
      <c r="AO72" s="94">
        <v>41485</v>
      </c>
      <c r="AP72" s="97" t="s">
        <v>6807</v>
      </c>
      <c r="AQ72" s="2"/>
      <c r="AR72" s="4" t="s">
        <v>6811</v>
      </c>
      <c r="AS72" s="7">
        <v>2</v>
      </c>
      <c r="AT72" s="2"/>
      <c r="AU72" s="2"/>
      <c r="AV72" s="4"/>
    </row>
    <row r="73" spans="1:48">
      <c r="A73" s="1"/>
      <c r="B73" s="72" t="s">
        <v>1803</v>
      </c>
      <c r="C73" s="72" t="s">
        <v>222</v>
      </c>
      <c r="D73" s="72" t="s">
        <v>1453</v>
      </c>
      <c r="E73" s="19" t="s">
        <v>2723</v>
      </c>
      <c r="F73" s="73" t="s">
        <v>1457</v>
      </c>
      <c r="G73" s="72" t="s">
        <v>4851</v>
      </c>
      <c r="H73" s="8" t="s">
        <v>5370</v>
      </c>
      <c r="I73" s="8" t="s">
        <v>119</v>
      </c>
      <c r="J73" s="8">
        <v>26601</v>
      </c>
      <c r="K73" s="8" t="s">
        <v>5371</v>
      </c>
      <c r="L73" s="4" t="s">
        <v>3616</v>
      </c>
      <c r="M73" s="8" t="s">
        <v>3617</v>
      </c>
      <c r="N73" s="8" t="s">
        <v>5372</v>
      </c>
      <c r="O73" s="8">
        <v>591</v>
      </c>
      <c r="P73" s="19" t="s">
        <v>4872</v>
      </c>
      <c r="Q73" s="4"/>
      <c r="R73" s="4" t="s">
        <v>4071</v>
      </c>
      <c r="S73" s="8" t="s">
        <v>2712</v>
      </c>
      <c r="T73" s="1"/>
      <c r="U73" s="77" t="str">
        <f t="shared" ref="U73:U98" si="12">IF(T73="","N","Y")</f>
        <v>N</v>
      </c>
      <c r="V73" s="77" t="str">
        <f t="shared" ref="V73:V98" si="13">IF(T73="","N/A",IF(T73="TBD","N","Y"))</f>
        <v>N/A</v>
      </c>
      <c r="W73" s="32"/>
      <c r="X73" s="4" t="s">
        <v>4508</v>
      </c>
      <c r="Y73" s="1"/>
      <c r="Z73" s="1"/>
      <c r="AA73" s="84" t="str">
        <f t="shared" ref="AA73:AA98" si="14">IF(V73="N/A","N/A",IF(Z73="","N","Y"))</f>
        <v>N/A</v>
      </c>
      <c r="AB73" s="33">
        <v>0</v>
      </c>
      <c r="AC73" s="15">
        <f t="shared" ref="AC73:AC98" si="15">IF(U73="N",0,IF(AB73="","TBD",IF(AB73="N/A",0,IF(ISNUMBER(AB73)=TRUE,AB73,"Included"))))</f>
        <v>0</v>
      </c>
      <c r="AD73" s="1"/>
      <c r="AE73" s="92" t="str">
        <f t="shared" ref="AE73:AE98" si="16">IF(Q73="",IF(U73="N","N/A",IF(AD73="N/A","N/A",IF(AD73="","TBD",IF(ISNUMBER(AF73),"Complete","Complete")))),"""Removed")</f>
        <v>N/A</v>
      </c>
      <c r="AF73" s="1"/>
      <c r="AG73" s="4" t="s">
        <v>2756</v>
      </c>
      <c r="AH73" s="89" t="str">
        <f t="shared" ref="AH73:AH98" si="17">IF(Q73="",IF(U73="N","No Build Required",IF(AG73="N","No Build Required",IF(AG73="N/A","No Build Required",IF(AG73="","TBD",IF(ISNUMBER(AJ73),"Complete",IF(ISNUMBER(AI73),"Scheduled","TBD")))))),"Removed")</f>
        <v>No Build Required</v>
      </c>
      <c r="AI73" s="1" t="s">
        <v>4508</v>
      </c>
      <c r="AJ73" s="1" t="s">
        <v>4508</v>
      </c>
      <c r="AK73" s="84" t="str">
        <f>IF(Q73="",IF(U73="N","N/A",IF(AL73="","TBD",IF(AL73="N/A","N/A",IF(ISNUMBER(AL73),"Complete","")))),"Removed")</f>
        <v>N/A</v>
      </c>
      <c r="AL73" s="95" t="s">
        <v>4508</v>
      </c>
      <c r="AM73" s="89" t="str">
        <f>IF(Q73="",IF(AO73="","TBD",IF(AO73="N/A","N/A",IF(ISNUMBER(AO73),"Complete","TBD"))),"N/A")</f>
        <v>Complete</v>
      </c>
      <c r="AN73" s="1">
        <v>41166</v>
      </c>
      <c r="AO73" s="93">
        <v>41150</v>
      </c>
      <c r="AP73" s="97" t="str">
        <f>IF(Q73="",IF(AK73="N/A",IF(AM73="TBD","Waiting on Router","Ready"),"TBD"),"Removed")</f>
        <v>Ready</v>
      </c>
      <c r="AQ73" s="1">
        <v>41166</v>
      </c>
      <c r="AR73" s="4"/>
      <c r="AS73" s="9">
        <v>1</v>
      </c>
      <c r="AT73" s="1"/>
      <c r="AU73" s="1"/>
      <c r="AV73" s="4"/>
    </row>
    <row r="74" spans="1:48">
      <c r="A74" s="2"/>
      <c r="B74" s="73" t="s">
        <v>1804</v>
      </c>
      <c r="C74" s="73" t="s">
        <v>222</v>
      </c>
      <c r="D74" s="73" t="s">
        <v>763</v>
      </c>
      <c r="E74" s="4" t="s">
        <v>2723</v>
      </c>
      <c r="F74" s="73" t="s">
        <v>598</v>
      </c>
      <c r="G74" s="73" t="s">
        <v>4852</v>
      </c>
      <c r="H74" s="4" t="s">
        <v>599</v>
      </c>
      <c r="I74" s="4" t="s">
        <v>600</v>
      </c>
      <c r="J74" s="4"/>
      <c r="K74" s="4" t="s">
        <v>3361</v>
      </c>
      <c r="L74" s="4"/>
      <c r="M74" s="4"/>
      <c r="N74" s="4" t="s">
        <v>4097</v>
      </c>
      <c r="O74" s="4">
        <v>711</v>
      </c>
      <c r="P74" s="4"/>
      <c r="Q74" s="4"/>
      <c r="R74" s="4" t="s">
        <v>2727</v>
      </c>
      <c r="S74" s="4" t="s">
        <v>2712</v>
      </c>
      <c r="T74" s="2">
        <v>40793</v>
      </c>
      <c r="U74" s="86" t="str">
        <f t="shared" si="12"/>
        <v>Y</v>
      </c>
      <c r="V74" s="86" t="str">
        <f t="shared" si="13"/>
        <v>Y</v>
      </c>
      <c r="W74" s="34">
        <v>16017.47</v>
      </c>
      <c r="X74" s="4" t="s">
        <v>2756</v>
      </c>
      <c r="Y74" s="2"/>
      <c r="Z74" s="2">
        <v>40800</v>
      </c>
      <c r="AA74" s="84" t="str">
        <f t="shared" si="14"/>
        <v>Y</v>
      </c>
      <c r="AB74" s="35">
        <v>1660</v>
      </c>
      <c r="AC74" s="15">
        <f t="shared" si="15"/>
        <v>1660</v>
      </c>
      <c r="AD74" s="2">
        <v>41000</v>
      </c>
      <c r="AE74" s="92" t="str">
        <f t="shared" si="16"/>
        <v>Complete</v>
      </c>
      <c r="AF74" s="2">
        <v>40844</v>
      </c>
      <c r="AG74" s="4" t="s">
        <v>2756</v>
      </c>
      <c r="AH74" s="89" t="str">
        <f t="shared" si="17"/>
        <v>No Build Required</v>
      </c>
      <c r="AI74" s="2" t="s">
        <v>4508</v>
      </c>
      <c r="AJ74" s="2" t="s">
        <v>4508</v>
      </c>
      <c r="AK74" s="84" t="str">
        <f>IF(Q74="",IF(U74="N","N/A",IF(AL74="","TBD",IF(AL74="N/A","N/A",IF(ISNUMBER(AL74),"Complete","")))),"Removed")</f>
        <v>Complete</v>
      </c>
      <c r="AL74" s="94">
        <v>40864</v>
      </c>
      <c r="AM74" s="89" t="str">
        <f>IF(Q74="",IF(AO74="","TBD",IF(AO74="N/A","N/A",IF(ISNUMBER(AO74),"Complete","TBD"))),"N/A")</f>
        <v>Complete</v>
      </c>
      <c r="AN74" s="2">
        <v>40912</v>
      </c>
      <c r="AO74" s="94">
        <v>40893</v>
      </c>
      <c r="AP74" s="97" t="str">
        <f>IF(Q74="",IF(AK74="Complete",IF(AM74="TBD","Waiting on Router","Ready"),"Pending Fiber Completion"),"Removed")</f>
        <v>Ready</v>
      </c>
      <c r="AQ74" s="2">
        <v>40913</v>
      </c>
      <c r="AR74" s="4"/>
      <c r="AS74" s="7">
        <v>1</v>
      </c>
      <c r="AT74" s="2"/>
      <c r="AU74" s="2"/>
      <c r="AV74" s="4"/>
    </row>
    <row r="75" spans="1:48">
      <c r="A75" s="2"/>
      <c r="B75" s="73" t="s">
        <v>1805</v>
      </c>
      <c r="C75" s="73" t="s">
        <v>222</v>
      </c>
      <c r="D75" s="73" t="s">
        <v>763</v>
      </c>
      <c r="E75" s="4" t="s">
        <v>2723</v>
      </c>
      <c r="F75" s="73" t="s">
        <v>623</v>
      </c>
      <c r="G75" s="73" t="s">
        <v>4852</v>
      </c>
      <c r="H75" s="4" t="s">
        <v>624</v>
      </c>
      <c r="I75" s="4" t="s">
        <v>625</v>
      </c>
      <c r="J75" s="4"/>
      <c r="K75" s="4" t="s">
        <v>3360</v>
      </c>
      <c r="L75" s="4"/>
      <c r="M75" s="4"/>
      <c r="N75" s="4" t="s">
        <v>6882</v>
      </c>
      <c r="O75" s="4">
        <v>664</v>
      </c>
      <c r="P75" s="4"/>
      <c r="Q75" s="4"/>
      <c r="R75" s="4" t="s">
        <v>2727</v>
      </c>
      <c r="S75" s="4" t="s">
        <v>2712</v>
      </c>
      <c r="T75" s="2">
        <v>40799</v>
      </c>
      <c r="U75" s="86" t="str">
        <f t="shared" si="12"/>
        <v>Y</v>
      </c>
      <c r="V75" s="86" t="str">
        <f t="shared" si="13"/>
        <v>Y</v>
      </c>
      <c r="W75" s="34">
        <v>11020.8</v>
      </c>
      <c r="X75" s="4" t="s">
        <v>2756</v>
      </c>
      <c r="Y75" s="2"/>
      <c r="Z75" s="2">
        <v>40802</v>
      </c>
      <c r="AA75" s="84" t="str">
        <f t="shared" si="14"/>
        <v>Y</v>
      </c>
      <c r="AB75" s="35">
        <v>876</v>
      </c>
      <c r="AC75" s="15">
        <f t="shared" si="15"/>
        <v>876</v>
      </c>
      <c r="AD75" s="2">
        <v>40841</v>
      </c>
      <c r="AE75" s="92" t="str">
        <f t="shared" si="16"/>
        <v>Complete</v>
      </c>
      <c r="AF75" s="2">
        <v>40840</v>
      </c>
      <c r="AG75" s="4" t="s">
        <v>2756</v>
      </c>
      <c r="AH75" s="89" t="str">
        <f t="shared" si="17"/>
        <v>No Build Required</v>
      </c>
      <c r="AI75" s="2" t="s">
        <v>4508</v>
      </c>
      <c r="AJ75" s="2" t="s">
        <v>4508</v>
      </c>
      <c r="AK75" s="84" t="str">
        <f>IF(Q75="",IF(U75="N","N/A",IF(AL75="","TBD",IF(AL75="N/A","N/A",IF(ISNUMBER(AL75),"Complete","")))),"Removed")</f>
        <v>Complete</v>
      </c>
      <c r="AL75" s="94">
        <v>40841</v>
      </c>
      <c r="AM75" s="89" t="str">
        <f>IF(Q75="",IF(AO75="","TBD",IF(AO75="N/A","N/A",IF(ISNUMBER(AO75),"Complete","TBD"))),"N/A")</f>
        <v>Complete</v>
      </c>
      <c r="AN75" s="1">
        <v>41131</v>
      </c>
      <c r="AO75" s="94">
        <v>41493</v>
      </c>
      <c r="AP75" s="97" t="str">
        <f>IF(Q75="",IF(AK75="Complete",IF(AM75="TBD","Waiting on Router","Ready"),"Pending Fiber Completion"),"Removed")</f>
        <v>Ready</v>
      </c>
      <c r="AQ75" s="1">
        <v>41131</v>
      </c>
      <c r="AR75" s="4" t="s">
        <v>6848</v>
      </c>
      <c r="AS75" s="7">
        <v>1</v>
      </c>
      <c r="AT75" s="2"/>
      <c r="AU75" s="2"/>
      <c r="AV75" s="4"/>
    </row>
    <row r="76" spans="1:48">
      <c r="A76" s="2"/>
      <c r="B76" s="73" t="s">
        <v>1806</v>
      </c>
      <c r="C76" s="73" t="s">
        <v>222</v>
      </c>
      <c r="D76" s="73" t="s">
        <v>763</v>
      </c>
      <c r="E76" s="4" t="s">
        <v>2723</v>
      </c>
      <c r="F76" s="73" t="s">
        <v>665</v>
      </c>
      <c r="G76" s="73" t="s">
        <v>4852</v>
      </c>
      <c r="H76" s="4" t="s">
        <v>468</v>
      </c>
      <c r="I76" s="4" t="s">
        <v>119</v>
      </c>
      <c r="J76" s="4">
        <v>26601</v>
      </c>
      <c r="K76" s="4" t="s">
        <v>3359</v>
      </c>
      <c r="L76" s="4"/>
      <c r="M76" s="4"/>
      <c r="N76" s="4" t="s">
        <v>4201</v>
      </c>
      <c r="O76" s="4">
        <v>712</v>
      </c>
      <c r="P76" s="4"/>
      <c r="Q76" s="4"/>
      <c r="R76" s="4" t="s">
        <v>2727</v>
      </c>
      <c r="S76" s="4" t="s">
        <v>2712</v>
      </c>
      <c r="T76" s="2">
        <v>40793</v>
      </c>
      <c r="U76" s="86" t="str">
        <f t="shared" si="12"/>
        <v>Y</v>
      </c>
      <c r="V76" s="86" t="str">
        <f t="shared" si="13"/>
        <v>Y</v>
      </c>
      <c r="W76" s="34">
        <v>13401.96</v>
      </c>
      <c r="X76" s="4" t="s">
        <v>2756</v>
      </c>
      <c r="Y76" s="2"/>
      <c r="Z76" s="2">
        <v>40800</v>
      </c>
      <c r="AA76" s="84" t="str">
        <f t="shared" si="14"/>
        <v>Y</v>
      </c>
      <c r="AB76" s="35">
        <v>1660</v>
      </c>
      <c r="AC76" s="15">
        <f t="shared" si="15"/>
        <v>1660</v>
      </c>
      <c r="AD76" s="2">
        <v>40835</v>
      </c>
      <c r="AE76" s="92" t="str">
        <f t="shared" si="16"/>
        <v>Complete</v>
      </c>
      <c r="AF76" s="2">
        <v>40834</v>
      </c>
      <c r="AG76" s="4" t="s">
        <v>2756</v>
      </c>
      <c r="AH76" s="89" t="str">
        <f t="shared" si="17"/>
        <v>No Build Required</v>
      </c>
      <c r="AI76" s="2" t="s">
        <v>4508</v>
      </c>
      <c r="AJ76" s="2" t="s">
        <v>4508</v>
      </c>
      <c r="AK76" s="84" t="str">
        <f>IF(Q76="",IF(U76="N","N/A",IF(AL76="","TBD",IF(AL76="N/A","N/A",IF(ISNUMBER(AL76),"Complete","")))),"Removed")</f>
        <v>Complete</v>
      </c>
      <c r="AL76" s="94">
        <v>40835</v>
      </c>
      <c r="AM76" s="89" t="str">
        <f>IF(Q76="",IF(AO76="","TBD",IF(AO76="N/A","N/A",IF(ISNUMBER(AO76),"Complete","TBD"))),"N/A")</f>
        <v>Complete</v>
      </c>
      <c r="AN76" s="2">
        <v>40912</v>
      </c>
      <c r="AO76" s="94">
        <v>40896</v>
      </c>
      <c r="AP76" s="97" t="str">
        <f>IF(Q76="",IF(AK76="Complete",IF(AM76="TBD","Waiting on Router","Ready"),"Pending Fiber Completion"),"Removed")</f>
        <v>Ready</v>
      </c>
      <c r="AQ76" s="2">
        <v>40913</v>
      </c>
      <c r="AR76" s="4"/>
      <c r="AS76" s="7">
        <v>1</v>
      </c>
      <c r="AT76" s="2"/>
      <c r="AU76" s="2"/>
      <c r="AV76" s="4"/>
    </row>
    <row r="77" spans="1:48">
      <c r="A77" s="1"/>
      <c r="B77" s="74" t="s">
        <v>1807</v>
      </c>
      <c r="C77" s="74" t="s">
        <v>222</v>
      </c>
      <c r="D77" s="74" t="s">
        <v>761</v>
      </c>
      <c r="E77" s="9" t="s">
        <v>2723</v>
      </c>
      <c r="F77" s="79" t="s">
        <v>223</v>
      </c>
      <c r="G77" s="74" t="s">
        <v>4852</v>
      </c>
      <c r="H77" s="9" t="s">
        <v>719</v>
      </c>
      <c r="I77" s="9" t="s">
        <v>119</v>
      </c>
      <c r="J77" s="9">
        <v>26601</v>
      </c>
      <c r="K77" s="9" t="s">
        <v>3358</v>
      </c>
      <c r="L77" s="7" t="s">
        <v>3880</v>
      </c>
      <c r="M77" s="9" t="s">
        <v>3881</v>
      </c>
      <c r="N77" s="9" t="s">
        <v>4596</v>
      </c>
      <c r="O77" s="9">
        <v>1384</v>
      </c>
      <c r="P77" s="9"/>
      <c r="Q77" s="7"/>
      <c r="R77" s="7" t="s">
        <v>2727</v>
      </c>
      <c r="S77" s="9"/>
      <c r="T77" s="1">
        <v>40806</v>
      </c>
      <c r="U77" s="87" t="str">
        <f t="shared" si="12"/>
        <v>Y</v>
      </c>
      <c r="V77" s="87" t="str">
        <f t="shared" si="13"/>
        <v>Y</v>
      </c>
      <c r="W77" s="32">
        <v>17472.060000000001</v>
      </c>
      <c r="X77" s="9" t="s">
        <v>2756</v>
      </c>
      <c r="Y77" s="1"/>
      <c r="Z77" s="1">
        <v>40807</v>
      </c>
      <c r="AA77" s="84" t="str">
        <f t="shared" si="14"/>
        <v>Y</v>
      </c>
      <c r="AB77" s="33">
        <v>1640</v>
      </c>
      <c r="AC77" s="15">
        <f t="shared" si="15"/>
        <v>1640</v>
      </c>
      <c r="AD77" s="1">
        <v>40909</v>
      </c>
      <c r="AE77" s="92" t="str">
        <f t="shared" si="16"/>
        <v>Complete</v>
      </c>
      <c r="AF77" s="1">
        <v>40844</v>
      </c>
      <c r="AG77" s="9" t="s">
        <v>697</v>
      </c>
      <c r="AH77" s="89" t="str">
        <f t="shared" si="17"/>
        <v>Complete</v>
      </c>
      <c r="AI77" s="1" t="s">
        <v>4508</v>
      </c>
      <c r="AJ77" s="1">
        <v>40889</v>
      </c>
      <c r="AK77" s="84" t="str">
        <f>IF(Q77="",IF(U77="N","N/A",IF(AL77="","TBD",IF(AL77="N/A","N/A",IF(ISNUMBER(AL77),"Complete","")))),"Removed")</f>
        <v>Complete</v>
      </c>
      <c r="AL77" s="94">
        <v>40890</v>
      </c>
      <c r="AM77" s="89" t="str">
        <f>IF(Q77="",IF(AO77="","TBD",IF(AO77="N/A","N/A",IF(ISNUMBER(AO77),"Complete","TBD"))),"N/A")</f>
        <v>Complete</v>
      </c>
      <c r="AN77" s="1">
        <v>40956</v>
      </c>
      <c r="AO77" s="93">
        <v>40939</v>
      </c>
      <c r="AP77" s="97" t="str">
        <f>IF(Q77="",IF(AK77="Complete",IF(AM77="TBD","Waiting on Router","Ready"),"Pending Fiber Completion"),"Removed")</f>
        <v>Ready</v>
      </c>
      <c r="AQ77" s="1">
        <v>40956</v>
      </c>
      <c r="AR77" s="7" t="s">
        <v>6739</v>
      </c>
      <c r="AS77" s="9">
        <v>1</v>
      </c>
      <c r="AT77" s="1"/>
      <c r="AU77" s="1"/>
      <c r="AV77" s="7"/>
    </row>
    <row r="78" spans="1:48">
      <c r="A78" s="1"/>
      <c r="B78" s="72" t="s">
        <v>1808</v>
      </c>
      <c r="C78" s="72" t="s">
        <v>222</v>
      </c>
      <c r="D78" s="72" t="s">
        <v>765</v>
      </c>
      <c r="E78" s="8" t="s">
        <v>2723</v>
      </c>
      <c r="F78" s="73" t="s">
        <v>268</v>
      </c>
      <c r="G78" s="72" t="s">
        <v>4852</v>
      </c>
      <c r="H78" s="8" t="s">
        <v>269</v>
      </c>
      <c r="I78" s="8" t="s">
        <v>119</v>
      </c>
      <c r="J78" s="8">
        <v>26601</v>
      </c>
      <c r="K78" s="8" t="s">
        <v>3357</v>
      </c>
      <c r="L78" s="4" t="s">
        <v>4005</v>
      </c>
      <c r="M78" s="8"/>
      <c r="N78" s="8" t="s">
        <v>4501</v>
      </c>
      <c r="O78" s="8">
        <v>657</v>
      </c>
      <c r="P78" s="8"/>
      <c r="Q78" s="4"/>
      <c r="R78" s="4" t="s">
        <v>2727</v>
      </c>
      <c r="S78" s="8" t="s">
        <v>1727</v>
      </c>
      <c r="T78" s="1">
        <v>40806</v>
      </c>
      <c r="U78" s="77" t="str">
        <f t="shared" si="12"/>
        <v>Y</v>
      </c>
      <c r="V78" s="77" t="str">
        <f t="shared" si="13"/>
        <v>Y</v>
      </c>
      <c r="W78" s="32">
        <v>10374</v>
      </c>
      <c r="X78" s="8" t="s">
        <v>2756</v>
      </c>
      <c r="Y78" s="1"/>
      <c r="Z78" s="1">
        <v>40807</v>
      </c>
      <c r="AA78" s="84" t="str">
        <f t="shared" si="14"/>
        <v>Y</v>
      </c>
      <c r="AB78" s="33">
        <v>303</v>
      </c>
      <c r="AC78" s="15">
        <f t="shared" si="15"/>
        <v>303</v>
      </c>
      <c r="AD78" s="1">
        <v>40847</v>
      </c>
      <c r="AE78" s="92" t="str">
        <f t="shared" si="16"/>
        <v>Complete</v>
      </c>
      <c r="AF78" s="1">
        <v>40847</v>
      </c>
      <c r="AG78" s="8" t="s">
        <v>2756</v>
      </c>
      <c r="AH78" s="89" t="str">
        <f t="shared" si="17"/>
        <v>No Build Required</v>
      </c>
      <c r="AI78" s="2" t="s">
        <v>4508</v>
      </c>
      <c r="AJ78" s="2" t="s">
        <v>4508</v>
      </c>
      <c r="AK78" s="84" t="str">
        <f>IF(Q78="",IF(U78="N","N/A",IF(AL78="","TBD",IF(AL78="N/A","N/A",IF(ISNUMBER(AL78),"Complete","")))),"Removed")</f>
        <v>Complete</v>
      </c>
      <c r="AL78" s="93">
        <v>40847</v>
      </c>
      <c r="AM78" s="89" t="str">
        <f>IF(Q78="",IF(AO78="","TBD",IF(AO78="N/A","N/A",IF(ISNUMBER(AO78),"Complete","TBD"))),"N/A")</f>
        <v>Complete</v>
      </c>
      <c r="AN78" s="1">
        <v>41004</v>
      </c>
      <c r="AO78" s="93">
        <v>40998</v>
      </c>
      <c r="AP78" s="97" t="str">
        <f>IF(Q78="",IF(AK78="Complete",IF(AM78="TBD","Waiting on Router","Ready"),"Pending Fiber Completion"),"Removed")</f>
        <v>Ready</v>
      </c>
      <c r="AQ78" s="1">
        <v>41004</v>
      </c>
      <c r="AR78" s="4"/>
      <c r="AS78" s="9">
        <v>1</v>
      </c>
      <c r="AT78" s="1"/>
      <c r="AU78" s="1"/>
      <c r="AV78" s="4"/>
    </row>
    <row r="79" spans="1:48">
      <c r="A79" s="1"/>
      <c r="B79" s="72" t="s">
        <v>1809</v>
      </c>
      <c r="C79" s="72" t="s">
        <v>222</v>
      </c>
      <c r="D79" s="72" t="s">
        <v>710</v>
      </c>
      <c r="E79" s="8" t="s">
        <v>2723</v>
      </c>
      <c r="F79" s="73" t="s">
        <v>4828</v>
      </c>
      <c r="G79" s="72" t="s">
        <v>4852</v>
      </c>
      <c r="H79" s="8" t="s">
        <v>81</v>
      </c>
      <c r="I79" s="8" t="s">
        <v>82</v>
      </c>
      <c r="J79" s="8">
        <v>26601</v>
      </c>
      <c r="K79" s="8" t="s">
        <v>3356</v>
      </c>
      <c r="L79" s="4" t="s">
        <v>3759</v>
      </c>
      <c r="M79" s="8" t="s">
        <v>3760</v>
      </c>
      <c r="N79" s="8" t="s">
        <v>4324</v>
      </c>
      <c r="O79" s="8">
        <v>1051</v>
      </c>
      <c r="P79" s="8"/>
      <c r="Q79" s="4"/>
      <c r="R79" s="4" t="s">
        <v>2727</v>
      </c>
      <c r="S79" s="8" t="s">
        <v>2714</v>
      </c>
      <c r="T79" s="1">
        <v>40806</v>
      </c>
      <c r="U79" s="77" t="str">
        <f t="shared" si="12"/>
        <v>Y</v>
      </c>
      <c r="V79" s="77" t="str">
        <f t="shared" si="13"/>
        <v>Y</v>
      </c>
      <c r="W79" s="32">
        <v>19696.310000000001</v>
      </c>
      <c r="X79" s="8" t="s">
        <v>2756</v>
      </c>
      <c r="Y79" s="1"/>
      <c r="Z79" s="1">
        <v>40854</v>
      </c>
      <c r="AA79" s="84" t="str">
        <f t="shared" si="14"/>
        <v>Y</v>
      </c>
      <c r="AB79" s="33">
        <v>985</v>
      </c>
      <c r="AC79" s="15">
        <f t="shared" si="15"/>
        <v>985</v>
      </c>
      <c r="AD79" s="1">
        <v>41000</v>
      </c>
      <c r="AE79" s="92" t="str">
        <f t="shared" si="16"/>
        <v>Complete</v>
      </c>
      <c r="AF79" s="1">
        <v>40970</v>
      </c>
      <c r="AG79" s="8" t="s">
        <v>697</v>
      </c>
      <c r="AH79" s="89" t="str">
        <f t="shared" si="17"/>
        <v>Complete</v>
      </c>
      <c r="AI79" s="1">
        <v>41004</v>
      </c>
      <c r="AJ79" s="1">
        <v>41220</v>
      </c>
      <c r="AK79" s="84" t="str">
        <f>IF(Q79="",IF(U79="N","N/A",IF(AL79="","TBD",IF(AL79="N/A","N/A",IF(ISNUMBER(AL79),"Complete","")))),"Removed")</f>
        <v>Complete</v>
      </c>
      <c r="AL79" s="94">
        <v>41030</v>
      </c>
      <c r="AM79" s="89" t="str">
        <f>IF(Q79="",IF(AO79="","TBD",IF(AO79="N/A","N/A",IF(ISNUMBER(AO79),"Complete","TBD"))),"N/A")</f>
        <v>Complete</v>
      </c>
      <c r="AN79" s="1">
        <v>41033</v>
      </c>
      <c r="AO79" s="93">
        <v>40927</v>
      </c>
      <c r="AP79" s="97" t="str">
        <f>IF(Q79="",IF(AK79="Complete",IF(AM79="TBD","Waiting on Router","Ready"),"Pending Fiber Completion"),"Removed")</f>
        <v>Ready</v>
      </c>
      <c r="AQ79" s="1">
        <v>41033</v>
      </c>
      <c r="AR79" s="4"/>
      <c r="AS79" s="9">
        <v>1</v>
      </c>
      <c r="AT79" s="1"/>
      <c r="AU79" s="1"/>
      <c r="AV79" s="4"/>
    </row>
    <row r="80" spans="1:48">
      <c r="A80" s="13"/>
      <c r="B80" s="75" t="s">
        <v>5010</v>
      </c>
      <c r="C80" s="75" t="s">
        <v>222</v>
      </c>
      <c r="D80" s="75" t="s">
        <v>774</v>
      </c>
      <c r="E80" s="6" t="s">
        <v>2723</v>
      </c>
      <c r="F80" s="80" t="s">
        <v>4934</v>
      </c>
      <c r="G80" s="81" t="s">
        <v>4851</v>
      </c>
      <c r="H80" s="38" t="s">
        <v>5373</v>
      </c>
      <c r="I80" s="5" t="s">
        <v>119</v>
      </c>
      <c r="J80" s="5">
        <v>26601</v>
      </c>
      <c r="K80" s="6"/>
      <c r="L80" s="11"/>
      <c r="M80" s="6"/>
      <c r="N80" s="6" t="s">
        <v>5374</v>
      </c>
      <c r="O80" s="6">
        <v>1700</v>
      </c>
      <c r="P80" s="6"/>
      <c r="Q80" s="11"/>
      <c r="R80" s="11" t="s">
        <v>5222</v>
      </c>
      <c r="S80" s="6"/>
      <c r="T80" s="13"/>
      <c r="U80" s="77" t="str">
        <f t="shared" si="12"/>
        <v>N</v>
      </c>
      <c r="V80" s="77" t="str">
        <f t="shared" si="13"/>
        <v>N/A</v>
      </c>
      <c r="W80" s="22"/>
      <c r="X80" s="6" t="s">
        <v>4508</v>
      </c>
      <c r="Y80" s="13"/>
      <c r="Z80" s="13"/>
      <c r="AA80" s="84" t="str">
        <f t="shared" si="14"/>
        <v>N/A</v>
      </c>
      <c r="AB80" s="23">
        <v>0</v>
      </c>
      <c r="AC80" s="15">
        <f t="shared" si="15"/>
        <v>0</v>
      </c>
      <c r="AD80" s="13"/>
      <c r="AE80" s="92" t="str">
        <f t="shared" si="16"/>
        <v>N/A</v>
      </c>
      <c r="AF80" s="13"/>
      <c r="AG80" s="6" t="s">
        <v>2756</v>
      </c>
      <c r="AH80" s="89" t="str">
        <f t="shared" si="17"/>
        <v>No Build Required</v>
      </c>
      <c r="AI80" s="2" t="s">
        <v>4508</v>
      </c>
      <c r="AJ80" s="2" t="s">
        <v>4508</v>
      </c>
      <c r="AK80" s="84" t="str">
        <f>IF(Q80="",IF(U80="N","N/A",IF(AL80="","TBD",IF(AL80="N/A","N/A",IF(ISNUMBER(AL80),"Complete","")))),"Removed")</f>
        <v>N/A</v>
      </c>
      <c r="AL80" s="95" t="s">
        <v>4508</v>
      </c>
      <c r="AM80" s="89" t="str">
        <f>IF(Q80="",IF(AO80="","TBD",IF(AO80="N/A","N/A",IF(ISNUMBER(AO80),"Complete","TBD"))),"N/A")</f>
        <v>Complete</v>
      </c>
      <c r="AN80" s="13"/>
      <c r="AO80" s="95">
        <v>41292</v>
      </c>
      <c r="AP80" s="97" t="str">
        <f>IF(Q80="",IF(AK80="N/A",IF(AM80="TBD","Waiting on Router","Ready"),"TBD"),"Removed")</f>
        <v>Ready</v>
      </c>
      <c r="AQ80" s="13"/>
      <c r="AR80" s="11"/>
      <c r="AS80" s="11">
        <v>2</v>
      </c>
      <c r="AT80" s="13"/>
      <c r="AU80" s="13"/>
      <c r="AV80" s="11"/>
    </row>
    <row r="81" spans="1:48">
      <c r="A81" s="13"/>
      <c r="B81" s="75" t="s">
        <v>5011</v>
      </c>
      <c r="C81" s="75" t="s">
        <v>222</v>
      </c>
      <c r="D81" s="75" t="s">
        <v>774</v>
      </c>
      <c r="E81" s="6" t="s">
        <v>2723</v>
      </c>
      <c r="F81" s="80" t="s">
        <v>4935</v>
      </c>
      <c r="G81" s="81" t="s">
        <v>4851</v>
      </c>
      <c r="H81" s="38" t="s">
        <v>5375</v>
      </c>
      <c r="I81" s="5" t="s">
        <v>119</v>
      </c>
      <c r="J81" s="5">
        <v>26601</v>
      </c>
      <c r="K81" s="6"/>
      <c r="L81" s="11"/>
      <c r="M81" s="6"/>
      <c r="N81" s="6" t="s">
        <v>5376</v>
      </c>
      <c r="O81" s="6">
        <v>1701</v>
      </c>
      <c r="P81" s="6"/>
      <c r="Q81" s="11"/>
      <c r="R81" s="11" t="s">
        <v>5222</v>
      </c>
      <c r="S81" s="6"/>
      <c r="T81" s="13"/>
      <c r="U81" s="77" t="str">
        <f t="shared" si="12"/>
        <v>N</v>
      </c>
      <c r="V81" s="77" t="str">
        <f t="shared" si="13"/>
        <v>N/A</v>
      </c>
      <c r="W81" s="22"/>
      <c r="X81" s="6" t="s">
        <v>4508</v>
      </c>
      <c r="Y81" s="13"/>
      <c r="Z81" s="13"/>
      <c r="AA81" s="84" t="str">
        <f t="shared" si="14"/>
        <v>N/A</v>
      </c>
      <c r="AB81" s="23">
        <v>0</v>
      </c>
      <c r="AC81" s="15">
        <f t="shared" si="15"/>
        <v>0</v>
      </c>
      <c r="AD81" s="13"/>
      <c r="AE81" s="92" t="str">
        <f t="shared" si="16"/>
        <v>N/A</v>
      </c>
      <c r="AF81" s="13"/>
      <c r="AG81" s="6" t="s">
        <v>2756</v>
      </c>
      <c r="AH81" s="89" t="str">
        <f t="shared" si="17"/>
        <v>No Build Required</v>
      </c>
      <c r="AI81" s="2" t="s">
        <v>4508</v>
      </c>
      <c r="AJ81" s="2" t="s">
        <v>4508</v>
      </c>
      <c r="AK81" s="84" t="str">
        <f>IF(Q81="",IF(U81="N","N/A",IF(AL81="","TBD",IF(AL81="N/A","N/A",IF(ISNUMBER(AL81),"Complete","")))),"Removed")</f>
        <v>N/A</v>
      </c>
      <c r="AL81" s="95" t="s">
        <v>4508</v>
      </c>
      <c r="AM81" s="89" t="str">
        <f>IF(Q81="",IF(AO81="","TBD",IF(AO81="N/A","N/A",IF(ISNUMBER(AO81),"Complete","TBD"))),"N/A")</f>
        <v>Complete</v>
      </c>
      <c r="AN81" s="13"/>
      <c r="AO81" s="95">
        <v>41292</v>
      </c>
      <c r="AP81" s="97" t="str">
        <f>IF(Q81="",IF(AK81="N/A",IF(AM81="TBD","Waiting on Router","Ready"),"TBD"),"Removed")</f>
        <v>Ready</v>
      </c>
      <c r="AQ81" s="13"/>
      <c r="AR81" s="11"/>
      <c r="AS81" s="11">
        <v>2</v>
      </c>
      <c r="AT81" s="13"/>
      <c r="AU81" s="13"/>
      <c r="AV81" s="11"/>
    </row>
    <row r="82" spans="1:48">
      <c r="A82" s="13"/>
      <c r="B82" s="75" t="s">
        <v>5123</v>
      </c>
      <c r="C82" s="75" t="s">
        <v>222</v>
      </c>
      <c r="D82" s="75" t="s">
        <v>4566</v>
      </c>
      <c r="E82" s="6" t="s">
        <v>2723</v>
      </c>
      <c r="F82" s="82" t="s">
        <v>5076</v>
      </c>
      <c r="G82" s="81" t="s">
        <v>4851</v>
      </c>
      <c r="H82" s="38" t="s">
        <v>5377</v>
      </c>
      <c r="I82" s="5" t="s">
        <v>119</v>
      </c>
      <c r="J82" s="6">
        <v>26601</v>
      </c>
      <c r="K82" s="6"/>
      <c r="L82" s="11"/>
      <c r="M82" s="6"/>
      <c r="N82" s="6" t="s">
        <v>5378</v>
      </c>
      <c r="O82" s="6">
        <v>639</v>
      </c>
      <c r="P82" s="6"/>
      <c r="Q82" s="11"/>
      <c r="R82" s="11" t="s">
        <v>5222</v>
      </c>
      <c r="S82" s="6"/>
      <c r="T82" s="13"/>
      <c r="U82" s="77" t="str">
        <f t="shared" si="12"/>
        <v>N</v>
      </c>
      <c r="V82" s="77" t="str">
        <f t="shared" si="13"/>
        <v>N/A</v>
      </c>
      <c r="W82" s="22"/>
      <c r="X82" s="6" t="s">
        <v>4508</v>
      </c>
      <c r="Y82" s="13"/>
      <c r="Z82" s="13"/>
      <c r="AA82" s="84" t="str">
        <f t="shared" si="14"/>
        <v>N/A</v>
      </c>
      <c r="AB82" s="23">
        <v>0</v>
      </c>
      <c r="AC82" s="15">
        <f t="shared" si="15"/>
        <v>0</v>
      </c>
      <c r="AD82" s="13"/>
      <c r="AE82" s="92" t="str">
        <f t="shared" si="16"/>
        <v>N/A</v>
      </c>
      <c r="AF82" s="13"/>
      <c r="AG82" s="6" t="s">
        <v>2756</v>
      </c>
      <c r="AH82" s="89" t="str">
        <f t="shared" si="17"/>
        <v>No Build Required</v>
      </c>
      <c r="AI82" s="2" t="s">
        <v>4508</v>
      </c>
      <c r="AJ82" s="2" t="s">
        <v>4508</v>
      </c>
      <c r="AK82" s="84" t="str">
        <f>IF(Q82="",IF(U82="N","N/A",IF(AL82="","TBD",IF(AL82="N/A","N/A",IF(ISNUMBER(AL82),"Complete","")))),"Removed")</f>
        <v>N/A</v>
      </c>
      <c r="AL82" s="95" t="s">
        <v>4508</v>
      </c>
      <c r="AM82" s="89" t="str">
        <f>IF(Q82="",IF(AO82="","TBD",IF(AO82="N/A","N/A",IF(ISNUMBER(AO82),"Complete","TBD"))),"N/A")</f>
        <v>Complete</v>
      </c>
      <c r="AN82" s="13"/>
      <c r="AO82" s="95">
        <v>41358</v>
      </c>
      <c r="AP82" s="97" t="str">
        <f>IF(Q82="",IF(AK82="N/A",IF(AM82="TBD","Waiting on Router","Ready"),"TBD"),"Removed")</f>
        <v>Ready</v>
      </c>
      <c r="AQ82" s="13"/>
      <c r="AR82" s="11"/>
      <c r="AS82" s="11">
        <v>2</v>
      </c>
      <c r="AT82" s="13"/>
      <c r="AU82" s="13"/>
      <c r="AV82" s="11"/>
    </row>
    <row r="83" spans="1:48">
      <c r="A83" s="1"/>
      <c r="B83" s="72" t="s">
        <v>1810</v>
      </c>
      <c r="C83" s="72" t="s">
        <v>231</v>
      </c>
      <c r="D83" s="72" t="s">
        <v>1453</v>
      </c>
      <c r="E83" s="19" t="s">
        <v>2720</v>
      </c>
      <c r="F83" s="73" t="s">
        <v>1458</v>
      </c>
      <c r="G83" s="72" t="s">
        <v>4852</v>
      </c>
      <c r="H83" s="8" t="s">
        <v>1506</v>
      </c>
      <c r="I83" s="8" t="s">
        <v>123</v>
      </c>
      <c r="J83" s="8">
        <v>26070</v>
      </c>
      <c r="K83" s="8" t="s">
        <v>3355</v>
      </c>
      <c r="L83" s="4" t="s">
        <v>3605</v>
      </c>
      <c r="M83" s="8" t="s">
        <v>3606</v>
      </c>
      <c r="N83" s="8" t="s">
        <v>4220</v>
      </c>
      <c r="O83" s="8">
        <v>598</v>
      </c>
      <c r="P83" s="19" t="s">
        <v>4872</v>
      </c>
      <c r="Q83" s="4"/>
      <c r="R83" s="4" t="s">
        <v>2727</v>
      </c>
      <c r="S83" s="8" t="s">
        <v>2712</v>
      </c>
      <c r="T83" s="1">
        <v>40816</v>
      </c>
      <c r="U83" s="84" t="str">
        <f t="shared" si="12"/>
        <v>Y</v>
      </c>
      <c r="V83" s="84" t="str">
        <f t="shared" si="13"/>
        <v>Y</v>
      </c>
      <c r="W83" s="32">
        <v>25042.11</v>
      </c>
      <c r="X83" s="8" t="s">
        <v>697</v>
      </c>
      <c r="Y83" s="1">
        <v>40820</v>
      </c>
      <c r="Z83" s="1">
        <v>40884</v>
      </c>
      <c r="AA83" s="84" t="str">
        <f t="shared" si="14"/>
        <v>Y</v>
      </c>
      <c r="AB83" s="33">
        <v>2352</v>
      </c>
      <c r="AC83" s="15">
        <f t="shared" si="15"/>
        <v>2352</v>
      </c>
      <c r="AD83" s="1">
        <v>40940</v>
      </c>
      <c r="AE83" s="92" t="str">
        <f t="shared" si="16"/>
        <v>Complete</v>
      </c>
      <c r="AF83" s="1">
        <v>40939</v>
      </c>
      <c r="AG83" s="8" t="s">
        <v>2756</v>
      </c>
      <c r="AH83" s="89" t="str">
        <f t="shared" si="17"/>
        <v>No Build Required</v>
      </c>
      <c r="AI83" s="2" t="s">
        <v>4508</v>
      </c>
      <c r="AJ83" s="2" t="s">
        <v>4508</v>
      </c>
      <c r="AK83" s="84" t="str">
        <f>IF(Q83="",IF(U83="N","N/A",IF(AL83="","TBD",IF(AL83="N/A","N/A",IF(ISNUMBER(AL83),"Complete","")))),"Removed")</f>
        <v>Complete</v>
      </c>
      <c r="AL83" s="93">
        <v>40940</v>
      </c>
      <c r="AM83" s="89" t="str">
        <f>IF(Q83="",IF(AO83="","TBD",IF(AO83="N/A","N/A",IF(ISNUMBER(AO83),"Complete","TBD"))),"N/A")</f>
        <v>Complete</v>
      </c>
      <c r="AN83" s="1">
        <v>40940</v>
      </c>
      <c r="AO83" s="93">
        <v>41158</v>
      </c>
      <c r="AP83" s="97" t="str">
        <f>IF(Q83="",IF(AK83="Complete",IF(AM83="TBD","Waiting on Router","Ready"),"Pending Fiber Completion"),"Removed")</f>
        <v>Ready</v>
      </c>
      <c r="AQ83" s="1">
        <v>40940</v>
      </c>
      <c r="AR83" s="4"/>
      <c r="AS83" s="9">
        <v>1</v>
      </c>
      <c r="AT83" s="1"/>
      <c r="AU83" s="1"/>
      <c r="AV83" s="4"/>
    </row>
    <row r="84" spans="1:48" ht="110.25">
      <c r="A84" s="2"/>
      <c r="B84" s="73" t="s">
        <v>1811</v>
      </c>
      <c r="C84" s="73" t="s">
        <v>231</v>
      </c>
      <c r="D84" s="73" t="s">
        <v>774</v>
      </c>
      <c r="E84" s="3" t="s">
        <v>2720</v>
      </c>
      <c r="F84" s="73" t="s">
        <v>810</v>
      </c>
      <c r="G84" s="73" t="s">
        <v>4852</v>
      </c>
      <c r="H84" s="4" t="s">
        <v>811</v>
      </c>
      <c r="I84" s="4" t="s">
        <v>812</v>
      </c>
      <c r="J84" s="4">
        <v>26030</v>
      </c>
      <c r="K84" s="4" t="s">
        <v>3354</v>
      </c>
      <c r="L84" s="4" t="s">
        <v>3686</v>
      </c>
      <c r="M84" s="4" t="s">
        <v>3687</v>
      </c>
      <c r="N84" s="4" t="s">
        <v>3506</v>
      </c>
      <c r="O84" s="4">
        <v>291</v>
      </c>
      <c r="P84" s="3"/>
      <c r="Q84" s="4"/>
      <c r="R84" s="4" t="s">
        <v>2727</v>
      </c>
      <c r="S84" s="4" t="s">
        <v>2713</v>
      </c>
      <c r="T84" s="2">
        <v>40816</v>
      </c>
      <c r="U84" s="88" t="str">
        <f t="shared" si="12"/>
        <v>Y</v>
      </c>
      <c r="V84" s="88" t="str">
        <f t="shared" si="13"/>
        <v>Y</v>
      </c>
      <c r="W84" s="34">
        <v>22276.41</v>
      </c>
      <c r="X84" s="4" t="s">
        <v>697</v>
      </c>
      <c r="Y84" s="2">
        <v>40820</v>
      </c>
      <c r="Z84" s="2">
        <v>40884</v>
      </c>
      <c r="AA84" s="84" t="str">
        <f t="shared" si="14"/>
        <v>Y</v>
      </c>
      <c r="AB84" s="35">
        <v>2696</v>
      </c>
      <c r="AC84" s="15">
        <f t="shared" si="15"/>
        <v>2696</v>
      </c>
      <c r="AD84" s="2">
        <v>40940</v>
      </c>
      <c r="AE84" s="92" t="str">
        <f t="shared" si="16"/>
        <v>Complete</v>
      </c>
      <c r="AF84" s="2">
        <v>40954</v>
      </c>
      <c r="AG84" s="4" t="s">
        <v>697</v>
      </c>
      <c r="AH84" s="89" t="str">
        <f t="shared" si="17"/>
        <v>Complete</v>
      </c>
      <c r="AI84" s="2">
        <v>41102</v>
      </c>
      <c r="AJ84" s="2">
        <v>41045</v>
      </c>
      <c r="AK84" s="84" t="str">
        <f>IF(Q84="",IF(U84="N","N/A",IF(AL84="","TBD",IF(AL84="N/A","N/A",IF(ISNUMBER(AL84),"Complete","")))),"Removed")</f>
        <v>Complete</v>
      </c>
      <c r="AL84" s="94">
        <v>40954</v>
      </c>
      <c r="AM84" s="89" t="str">
        <f>IF(Q84="",IF(AO84="","TBD",IF(AO84="N/A","N/A",IF(ISNUMBER(AO84),"Complete","TBD"))),"N/A")</f>
        <v>Complete</v>
      </c>
      <c r="AN84" s="2"/>
      <c r="AO84" s="94">
        <v>40841</v>
      </c>
      <c r="AP84" s="97" t="str">
        <f>IF(Q84="",IF(AK84="Complete",IF(AM84="TBD","Waiting on Router","Ready"),"Pending Fiber Completion"),"Removed")</f>
        <v>Ready</v>
      </c>
      <c r="AQ84" s="2"/>
      <c r="AR84" s="4" t="s">
        <v>6740</v>
      </c>
      <c r="AS84" s="7">
        <v>1</v>
      </c>
      <c r="AT84" s="2"/>
      <c r="AU84" s="2"/>
      <c r="AV84" s="4"/>
    </row>
    <row r="85" spans="1:48" ht="31.5">
      <c r="A85" s="2"/>
      <c r="B85" s="73" t="s">
        <v>1812</v>
      </c>
      <c r="C85" s="73" t="s">
        <v>231</v>
      </c>
      <c r="D85" s="73" t="s">
        <v>774</v>
      </c>
      <c r="E85" s="3" t="s">
        <v>2720</v>
      </c>
      <c r="F85" s="73" t="s">
        <v>813</v>
      </c>
      <c r="G85" s="73" t="s">
        <v>4852</v>
      </c>
      <c r="H85" s="4" t="s">
        <v>814</v>
      </c>
      <c r="I85" s="4" t="s">
        <v>123</v>
      </c>
      <c r="J85" s="4">
        <v>26070</v>
      </c>
      <c r="K85" s="4" t="s">
        <v>3353</v>
      </c>
      <c r="L85" s="4" t="s">
        <v>3686</v>
      </c>
      <c r="M85" s="4" t="s">
        <v>3687</v>
      </c>
      <c r="N85" s="4" t="s">
        <v>3507</v>
      </c>
      <c r="O85" s="4">
        <v>292</v>
      </c>
      <c r="P85" s="3"/>
      <c r="Q85" s="4"/>
      <c r="R85" s="4" t="s">
        <v>2727</v>
      </c>
      <c r="S85" s="4" t="s">
        <v>2713</v>
      </c>
      <c r="T85" s="2">
        <v>40816</v>
      </c>
      <c r="U85" s="88" t="str">
        <f t="shared" si="12"/>
        <v>Y</v>
      </c>
      <c r="V85" s="88" t="str">
        <f t="shared" si="13"/>
        <v>Y</v>
      </c>
      <c r="W85" s="34">
        <v>31954</v>
      </c>
      <c r="X85" s="4" t="s">
        <v>697</v>
      </c>
      <c r="Y85" s="2">
        <v>40820</v>
      </c>
      <c r="Z85" s="2">
        <v>40884</v>
      </c>
      <c r="AA85" s="84" t="str">
        <f t="shared" si="14"/>
        <v>Y</v>
      </c>
      <c r="AB85" s="35">
        <v>4560</v>
      </c>
      <c r="AC85" s="15">
        <f t="shared" si="15"/>
        <v>4560</v>
      </c>
      <c r="AD85" s="2">
        <v>40940</v>
      </c>
      <c r="AE85" s="92" t="str">
        <f t="shared" si="16"/>
        <v>Complete</v>
      </c>
      <c r="AF85" s="2">
        <v>40990</v>
      </c>
      <c r="AG85" s="4" t="s">
        <v>697</v>
      </c>
      <c r="AH85" s="89" t="str">
        <f t="shared" si="17"/>
        <v>Complete</v>
      </c>
      <c r="AI85" s="2">
        <v>41094</v>
      </c>
      <c r="AJ85" s="2">
        <v>41029</v>
      </c>
      <c r="AK85" s="84" t="str">
        <f>IF(Q85="",IF(U85="N","N/A",IF(AL85="","TBD",IF(AL85="N/A","N/A",IF(ISNUMBER(AL85),"Complete","")))),"Removed")</f>
        <v>Complete</v>
      </c>
      <c r="AL85" s="94">
        <v>41019</v>
      </c>
      <c r="AM85" s="89" t="str">
        <f>IF(Q85="",IF(AO85="","TBD",IF(AO85="N/A","N/A",IF(ISNUMBER(AO85),"Complete","TBD"))),"N/A")</f>
        <v>Complete</v>
      </c>
      <c r="AN85" s="2">
        <v>41026</v>
      </c>
      <c r="AO85" s="94">
        <v>40767</v>
      </c>
      <c r="AP85" s="97" t="str">
        <f>IF(Q85="",IF(AK85="Complete",IF(AM85="TBD","Waiting on Router","Ready"),"Pending Fiber Completion"),"Removed")</f>
        <v>Ready</v>
      </c>
      <c r="AQ85" s="2">
        <v>41026</v>
      </c>
      <c r="AR85" s="4" t="s">
        <v>4790</v>
      </c>
      <c r="AS85" s="7">
        <v>1</v>
      </c>
      <c r="AT85" s="2"/>
      <c r="AU85" s="2"/>
      <c r="AV85" s="4"/>
    </row>
    <row r="86" spans="1:48">
      <c r="A86" s="2"/>
      <c r="B86" s="73" t="s">
        <v>1813</v>
      </c>
      <c r="C86" s="73" t="s">
        <v>231</v>
      </c>
      <c r="D86" s="73" t="s">
        <v>774</v>
      </c>
      <c r="E86" s="3" t="s">
        <v>2720</v>
      </c>
      <c r="F86" s="73" t="s">
        <v>815</v>
      </c>
      <c r="G86" s="73" t="s">
        <v>4852</v>
      </c>
      <c r="H86" s="4" t="s">
        <v>816</v>
      </c>
      <c r="I86" s="4" t="s">
        <v>817</v>
      </c>
      <c r="J86" s="4">
        <v>26035</v>
      </c>
      <c r="K86" s="4" t="s">
        <v>3352</v>
      </c>
      <c r="L86" s="4" t="s">
        <v>3686</v>
      </c>
      <c r="M86" s="4" t="s">
        <v>3687</v>
      </c>
      <c r="N86" s="4" t="s">
        <v>3508</v>
      </c>
      <c r="O86" s="4">
        <v>293</v>
      </c>
      <c r="P86" s="3"/>
      <c r="Q86" s="4"/>
      <c r="R86" s="4" t="s">
        <v>2727</v>
      </c>
      <c r="S86" s="4" t="s">
        <v>2713</v>
      </c>
      <c r="T86" s="2">
        <v>40816</v>
      </c>
      <c r="U86" s="88" t="str">
        <f t="shared" si="12"/>
        <v>Y</v>
      </c>
      <c r="V86" s="88" t="str">
        <f t="shared" si="13"/>
        <v>Y</v>
      </c>
      <c r="W86" s="34">
        <v>149562.67000000001</v>
      </c>
      <c r="X86" s="4" t="s">
        <v>697</v>
      </c>
      <c r="Y86" s="2">
        <v>40820</v>
      </c>
      <c r="Z86" s="2">
        <v>40884</v>
      </c>
      <c r="AA86" s="84" t="str">
        <f t="shared" si="14"/>
        <v>Y</v>
      </c>
      <c r="AB86" s="35">
        <v>20712</v>
      </c>
      <c r="AC86" s="15">
        <f t="shared" si="15"/>
        <v>20712</v>
      </c>
      <c r="AD86" s="2">
        <v>40940</v>
      </c>
      <c r="AE86" s="92" t="str">
        <f t="shared" si="16"/>
        <v>Complete</v>
      </c>
      <c r="AF86" s="2">
        <v>40939</v>
      </c>
      <c r="AG86" s="4" t="s">
        <v>697</v>
      </c>
      <c r="AH86" s="89" t="str">
        <f t="shared" si="17"/>
        <v>Complete</v>
      </c>
      <c r="AI86" s="2">
        <v>41018</v>
      </c>
      <c r="AJ86" s="2">
        <v>40991</v>
      </c>
      <c r="AK86" s="84" t="str">
        <f>IF(Q86="",IF(U86="N","N/A",IF(AL86="","TBD",IF(AL86="N/A","N/A",IF(ISNUMBER(AL86),"Complete","")))),"Removed")</f>
        <v>Complete</v>
      </c>
      <c r="AL86" s="94">
        <v>41023</v>
      </c>
      <c r="AM86" s="89" t="str">
        <f>IF(Q86="",IF(AO86="","TBD",IF(AO86="N/A","N/A",IF(ISNUMBER(AO86),"Complete","TBD"))),"N/A")</f>
        <v>Complete</v>
      </c>
      <c r="AN86" s="2">
        <v>41026</v>
      </c>
      <c r="AO86" s="94">
        <v>40843</v>
      </c>
      <c r="AP86" s="97" t="str">
        <f>IF(Q86="",IF(AK86="Complete",IF(AM86="TBD","Waiting on Router","Ready"),"Pending Fiber Completion"),"Removed")</f>
        <v>Ready</v>
      </c>
      <c r="AQ86" s="2">
        <v>41026</v>
      </c>
      <c r="AR86" s="4" t="s">
        <v>4710</v>
      </c>
      <c r="AS86" s="7">
        <v>1</v>
      </c>
      <c r="AT86" s="2"/>
      <c r="AU86" s="2"/>
      <c r="AV86" s="4"/>
    </row>
    <row r="87" spans="1:48">
      <c r="A87" s="2"/>
      <c r="B87" s="73" t="s">
        <v>1814</v>
      </c>
      <c r="C87" s="73" t="s">
        <v>231</v>
      </c>
      <c r="D87" s="73" t="s">
        <v>774</v>
      </c>
      <c r="E87" s="3" t="s">
        <v>2720</v>
      </c>
      <c r="F87" s="73" t="s">
        <v>818</v>
      </c>
      <c r="G87" s="73" t="s">
        <v>4852</v>
      </c>
      <c r="H87" s="4" t="s">
        <v>819</v>
      </c>
      <c r="I87" s="4" t="s">
        <v>620</v>
      </c>
      <c r="J87" s="4">
        <v>26037</v>
      </c>
      <c r="K87" s="4" t="s">
        <v>3351</v>
      </c>
      <c r="L87" s="4" t="s">
        <v>3686</v>
      </c>
      <c r="M87" s="4" t="s">
        <v>3687</v>
      </c>
      <c r="N87" s="4" t="s">
        <v>3509</v>
      </c>
      <c r="O87" s="4">
        <v>294</v>
      </c>
      <c r="P87" s="3"/>
      <c r="Q87" s="4"/>
      <c r="R87" s="4" t="s">
        <v>2727</v>
      </c>
      <c r="S87" s="4" t="s">
        <v>2713</v>
      </c>
      <c r="T87" s="2">
        <v>40816</v>
      </c>
      <c r="U87" s="88" t="str">
        <f t="shared" si="12"/>
        <v>Y</v>
      </c>
      <c r="V87" s="88" t="str">
        <f t="shared" si="13"/>
        <v>Y</v>
      </c>
      <c r="W87" s="34">
        <v>8155.67</v>
      </c>
      <c r="X87" s="4" t="s">
        <v>697</v>
      </c>
      <c r="Y87" s="2">
        <v>40820</v>
      </c>
      <c r="Z87" s="2">
        <v>40884</v>
      </c>
      <c r="AA87" s="84" t="str">
        <f t="shared" si="14"/>
        <v>Y</v>
      </c>
      <c r="AB87" s="35">
        <v>484</v>
      </c>
      <c r="AC87" s="15">
        <f t="shared" si="15"/>
        <v>484</v>
      </c>
      <c r="AD87" s="2">
        <v>40878</v>
      </c>
      <c r="AE87" s="92" t="str">
        <f t="shared" si="16"/>
        <v>Complete</v>
      </c>
      <c r="AF87" s="2">
        <v>40861</v>
      </c>
      <c r="AG87" s="4" t="s">
        <v>697</v>
      </c>
      <c r="AH87" s="89" t="str">
        <f t="shared" si="17"/>
        <v>Complete</v>
      </c>
      <c r="AI87" s="2">
        <v>40935</v>
      </c>
      <c r="AJ87" s="2">
        <v>40970</v>
      </c>
      <c r="AK87" s="84" t="str">
        <f>IF(Q87="",IF(U87="N","N/A",IF(AL87="","TBD",IF(AL87="N/A","N/A",IF(ISNUMBER(AL87),"Complete","")))),"Removed")</f>
        <v>Complete</v>
      </c>
      <c r="AL87" s="94">
        <v>40981</v>
      </c>
      <c r="AM87" s="89" t="str">
        <f>IF(Q87="",IF(AO87="","TBD",IF(AO87="N/A","N/A",IF(ISNUMBER(AO87),"Complete","TBD"))),"N/A")</f>
        <v>Complete</v>
      </c>
      <c r="AN87" s="2">
        <v>40984</v>
      </c>
      <c r="AO87" s="94">
        <v>40842</v>
      </c>
      <c r="AP87" s="97" t="str">
        <f>IF(Q87="",IF(AK87="Complete",IF(AM87="TBD","Waiting on Router","Ready"),"Pending Fiber Completion"),"Removed")</f>
        <v>Ready</v>
      </c>
      <c r="AQ87" s="2">
        <v>40984</v>
      </c>
      <c r="AR87" s="4" t="s">
        <v>4703</v>
      </c>
      <c r="AS87" s="7">
        <v>1</v>
      </c>
      <c r="AT87" s="2"/>
      <c r="AU87" s="2"/>
      <c r="AV87" s="4"/>
    </row>
    <row r="88" spans="1:48">
      <c r="A88" s="2"/>
      <c r="B88" s="73" t="s">
        <v>1815</v>
      </c>
      <c r="C88" s="73" t="s">
        <v>231</v>
      </c>
      <c r="D88" s="73" t="s">
        <v>774</v>
      </c>
      <c r="E88" s="3" t="s">
        <v>2720</v>
      </c>
      <c r="F88" s="73" t="s">
        <v>820</v>
      </c>
      <c r="G88" s="73" t="s">
        <v>4852</v>
      </c>
      <c r="H88" s="4" t="s">
        <v>821</v>
      </c>
      <c r="I88" s="4" t="s">
        <v>123</v>
      </c>
      <c r="J88" s="4">
        <v>26070</v>
      </c>
      <c r="K88" s="4" t="s">
        <v>3350</v>
      </c>
      <c r="L88" s="4" t="s">
        <v>3686</v>
      </c>
      <c r="M88" s="4" t="s">
        <v>3687</v>
      </c>
      <c r="N88" s="4" t="s">
        <v>3510</v>
      </c>
      <c r="O88" s="4">
        <v>295</v>
      </c>
      <c r="P88" s="3"/>
      <c r="Q88" s="4"/>
      <c r="R88" s="4" t="s">
        <v>2727</v>
      </c>
      <c r="S88" s="4" t="s">
        <v>2713</v>
      </c>
      <c r="T88" s="2">
        <v>40816</v>
      </c>
      <c r="U88" s="88" t="str">
        <f t="shared" si="12"/>
        <v>Y</v>
      </c>
      <c r="V88" s="88" t="str">
        <f t="shared" si="13"/>
        <v>Y</v>
      </c>
      <c r="W88" s="34">
        <v>33188.79</v>
      </c>
      <c r="X88" s="4" t="s">
        <v>697</v>
      </c>
      <c r="Y88" s="2">
        <v>40820</v>
      </c>
      <c r="Z88" s="2">
        <v>40884</v>
      </c>
      <c r="AA88" s="84" t="str">
        <f t="shared" si="14"/>
        <v>Y</v>
      </c>
      <c r="AB88" s="35">
        <v>1112</v>
      </c>
      <c r="AC88" s="15">
        <f t="shared" si="15"/>
        <v>1112</v>
      </c>
      <c r="AD88" s="2">
        <v>40940</v>
      </c>
      <c r="AE88" s="92" t="str">
        <f t="shared" si="16"/>
        <v>Complete</v>
      </c>
      <c r="AF88" s="2">
        <v>40919</v>
      </c>
      <c r="AG88" s="4" t="s">
        <v>697</v>
      </c>
      <c r="AH88" s="89" t="str">
        <f t="shared" si="17"/>
        <v>Complete</v>
      </c>
      <c r="AI88" s="2">
        <v>40981</v>
      </c>
      <c r="AJ88" s="2">
        <v>40970</v>
      </c>
      <c r="AK88" s="84" t="str">
        <f>IF(Q88="",IF(U88="N","N/A",IF(AL88="","TBD",IF(AL88="N/A","N/A",IF(ISNUMBER(AL88),"Complete","")))),"Removed")</f>
        <v>Complete</v>
      </c>
      <c r="AL88" s="94">
        <v>40970</v>
      </c>
      <c r="AM88" s="89" t="str">
        <f>IF(Q88="",IF(AO88="","TBD",IF(AO88="N/A","N/A",IF(ISNUMBER(AO88),"Complete","TBD"))),"N/A")</f>
        <v>Complete</v>
      </c>
      <c r="AN88" s="2">
        <v>40989</v>
      </c>
      <c r="AO88" s="94">
        <v>40842</v>
      </c>
      <c r="AP88" s="97" t="str">
        <f>IF(Q88="",IF(AK88="Complete",IF(AM88="TBD","Waiting on Router","Ready"),"Pending Fiber Completion"),"Removed")</f>
        <v>Ready</v>
      </c>
      <c r="AQ88" s="2">
        <v>40989</v>
      </c>
      <c r="AR88" s="4"/>
      <c r="AS88" s="7">
        <v>1</v>
      </c>
      <c r="AT88" s="2"/>
      <c r="AU88" s="2"/>
      <c r="AV88" s="4"/>
    </row>
    <row r="89" spans="1:48">
      <c r="A89" s="2"/>
      <c r="B89" s="73" t="s">
        <v>1816</v>
      </c>
      <c r="C89" s="73" t="s">
        <v>231</v>
      </c>
      <c r="D89" s="73" t="s">
        <v>774</v>
      </c>
      <c r="E89" s="3" t="s">
        <v>2720</v>
      </c>
      <c r="F89" s="73" t="s">
        <v>822</v>
      </c>
      <c r="G89" s="73" t="s">
        <v>4852</v>
      </c>
      <c r="H89" s="4" t="s">
        <v>823</v>
      </c>
      <c r="I89" s="4" t="s">
        <v>620</v>
      </c>
      <c r="J89" s="4">
        <v>26037</v>
      </c>
      <c r="K89" s="4" t="s">
        <v>3349</v>
      </c>
      <c r="L89" s="4" t="s">
        <v>3686</v>
      </c>
      <c r="M89" s="4" t="s">
        <v>3687</v>
      </c>
      <c r="N89" s="4" t="s">
        <v>3511</v>
      </c>
      <c r="O89" s="4">
        <v>296</v>
      </c>
      <c r="P89" s="3"/>
      <c r="Q89" s="4"/>
      <c r="R89" s="4" t="s">
        <v>2727</v>
      </c>
      <c r="S89" s="4" t="s">
        <v>2713</v>
      </c>
      <c r="T89" s="2">
        <v>40816</v>
      </c>
      <c r="U89" s="88" t="str">
        <f t="shared" si="12"/>
        <v>Y</v>
      </c>
      <c r="V89" s="88" t="str">
        <f t="shared" si="13"/>
        <v>Y</v>
      </c>
      <c r="W89" s="34">
        <v>11917.8</v>
      </c>
      <c r="X89" s="4" t="s">
        <v>697</v>
      </c>
      <c r="Y89" s="2">
        <v>40820</v>
      </c>
      <c r="Z89" s="2">
        <v>40884</v>
      </c>
      <c r="AA89" s="84" t="str">
        <f t="shared" si="14"/>
        <v>Y</v>
      </c>
      <c r="AB89" s="35">
        <v>938</v>
      </c>
      <c r="AC89" s="15">
        <f t="shared" si="15"/>
        <v>938</v>
      </c>
      <c r="AD89" s="2">
        <v>40878</v>
      </c>
      <c r="AE89" s="92" t="str">
        <f t="shared" si="16"/>
        <v>Complete</v>
      </c>
      <c r="AF89" s="2">
        <v>40862</v>
      </c>
      <c r="AG89" s="4" t="s">
        <v>2756</v>
      </c>
      <c r="AH89" s="89" t="str">
        <f t="shared" si="17"/>
        <v>No Build Required</v>
      </c>
      <c r="AI89" s="2" t="s">
        <v>4508</v>
      </c>
      <c r="AJ89" s="2" t="s">
        <v>4508</v>
      </c>
      <c r="AK89" s="84" t="str">
        <f>IF(Q89="",IF(U89="N","N/A",IF(AL89="","TBD",IF(AL89="N/A","N/A",IF(ISNUMBER(AL89),"Complete","")))),"Removed")</f>
        <v>Complete</v>
      </c>
      <c r="AL89" s="94">
        <v>40875</v>
      </c>
      <c r="AM89" s="89" t="str">
        <f>IF(Q89="",IF(AO89="","TBD",IF(AO89="N/A","N/A",IF(ISNUMBER(AO89),"Complete","TBD"))),"N/A")</f>
        <v>Complete</v>
      </c>
      <c r="AN89" s="2">
        <v>40912</v>
      </c>
      <c r="AO89" s="94">
        <v>40842</v>
      </c>
      <c r="AP89" s="97" t="str">
        <f>IF(Q89="",IF(AK89="Complete",IF(AM89="TBD","Waiting on Router","Ready"),"Pending Fiber Completion"),"Removed")</f>
        <v>Ready</v>
      </c>
      <c r="AQ89" s="2">
        <v>40913</v>
      </c>
      <c r="AR89" s="4"/>
      <c r="AS89" s="7">
        <v>1</v>
      </c>
      <c r="AT89" s="2"/>
      <c r="AU89" s="2"/>
      <c r="AV89" s="4"/>
    </row>
    <row r="90" spans="1:48">
      <c r="A90" s="2"/>
      <c r="B90" s="73" t="s">
        <v>1817</v>
      </c>
      <c r="C90" s="73" t="s">
        <v>231</v>
      </c>
      <c r="D90" s="73" t="s">
        <v>774</v>
      </c>
      <c r="E90" s="3" t="s">
        <v>2720</v>
      </c>
      <c r="F90" s="73" t="s">
        <v>824</v>
      </c>
      <c r="G90" s="73" t="s">
        <v>4852</v>
      </c>
      <c r="H90" s="4" t="s">
        <v>825</v>
      </c>
      <c r="I90" s="4" t="s">
        <v>620</v>
      </c>
      <c r="J90" s="4">
        <v>26037</v>
      </c>
      <c r="K90" s="4" t="s">
        <v>3348</v>
      </c>
      <c r="L90" s="4" t="s">
        <v>3686</v>
      </c>
      <c r="M90" s="4" t="s">
        <v>3687</v>
      </c>
      <c r="N90" s="4" t="s">
        <v>3512</v>
      </c>
      <c r="O90" s="4">
        <v>297</v>
      </c>
      <c r="P90" s="3"/>
      <c r="Q90" s="4"/>
      <c r="R90" s="4" t="s">
        <v>2727</v>
      </c>
      <c r="S90" s="4" t="s">
        <v>2713</v>
      </c>
      <c r="T90" s="2">
        <v>40816</v>
      </c>
      <c r="U90" s="88" t="str">
        <f t="shared" si="12"/>
        <v>Y</v>
      </c>
      <c r="V90" s="88" t="str">
        <f t="shared" si="13"/>
        <v>Y</v>
      </c>
      <c r="W90" s="34">
        <v>20821.23</v>
      </c>
      <c r="X90" s="4" t="s">
        <v>697</v>
      </c>
      <c r="Y90" s="2">
        <v>40820</v>
      </c>
      <c r="Z90" s="2">
        <v>40884</v>
      </c>
      <c r="AA90" s="84" t="str">
        <f t="shared" si="14"/>
        <v>Y</v>
      </c>
      <c r="AB90" s="35">
        <v>2427</v>
      </c>
      <c r="AC90" s="15">
        <f t="shared" si="15"/>
        <v>2427</v>
      </c>
      <c r="AD90" s="2">
        <v>40940</v>
      </c>
      <c r="AE90" s="92" t="str">
        <f t="shared" si="16"/>
        <v>Complete</v>
      </c>
      <c r="AF90" s="2">
        <v>40927</v>
      </c>
      <c r="AG90" s="4" t="s">
        <v>697</v>
      </c>
      <c r="AH90" s="89" t="str">
        <f t="shared" si="17"/>
        <v>Complete</v>
      </c>
      <c r="AI90" s="2">
        <v>40987</v>
      </c>
      <c r="AJ90" s="2">
        <v>40967</v>
      </c>
      <c r="AK90" s="84" t="str">
        <f>IF(Q90="",IF(U90="N","N/A",IF(AL90="","TBD",IF(AL90="N/A","N/A",IF(ISNUMBER(AL90),"Complete","")))),"Removed")</f>
        <v>Complete</v>
      </c>
      <c r="AL90" s="94">
        <v>40970</v>
      </c>
      <c r="AM90" s="89" t="str">
        <f>IF(Q90="",IF(AO90="","TBD",IF(AO90="N/A","N/A",IF(ISNUMBER(AO90),"Complete","TBD"))),"N/A")</f>
        <v>Complete</v>
      </c>
      <c r="AN90" s="2">
        <v>40989</v>
      </c>
      <c r="AO90" s="94">
        <v>40841</v>
      </c>
      <c r="AP90" s="97" t="str">
        <f>IF(Q90="",IF(AK90="Complete",IF(AM90="TBD","Waiting on Router","Ready"),"Pending Fiber Completion"),"Removed")</f>
        <v>Ready</v>
      </c>
      <c r="AQ90" s="2">
        <v>40989</v>
      </c>
      <c r="AR90" s="4" t="s">
        <v>4688</v>
      </c>
      <c r="AS90" s="7">
        <v>1</v>
      </c>
      <c r="AT90" s="2"/>
      <c r="AU90" s="2"/>
      <c r="AV90" s="4"/>
    </row>
    <row r="91" spans="1:48" ht="94.5">
      <c r="A91" s="2"/>
      <c r="B91" s="73" t="s">
        <v>1818</v>
      </c>
      <c r="C91" s="73" t="s">
        <v>231</v>
      </c>
      <c r="D91" s="73" t="s">
        <v>774</v>
      </c>
      <c r="E91" s="3" t="s">
        <v>2720</v>
      </c>
      <c r="F91" s="73" t="s">
        <v>826</v>
      </c>
      <c r="G91" s="73" t="s">
        <v>4852</v>
      </c>
      <c r="H91" s="4" t="s">
        <v>827</v>
      </c>
      <c r="I91" s="4" t="s">
        <v>305</v>
      </c>
      <c r="J91" s="4">
        <v>26062</v>
      </c>
      <c r="K91" s="4" t="s">
        <v>3347</v>
      </c>
      <c r="L91" s="4" t="s">
        <v>3686</v>
      </c>
      <c r="M91" s="4" t="s">
        <v>3687</v>
      </c>
      <c r="N91" s="4" t="s">
        <v>3513</v>
      </c>
      <c r="O91" s="4">
        <v>298</v>
      </c>
      <c r="P91" s="3"/>
      <c r="Q91" s="4"/>
      <c r="R91" s="4" t="s">
        <v>2727</v>
      </c>
      <c r="S91" s="4" t="s">
        <v>2713</v>
      </c>
      <c r="T91" s="2">
        <v>40816</v>
      </c>
      <c r="U91" s="88" t="str">
        <f t="shared" si="12"/>
        <v>Y</v>
      </c>
      <c r="V91" s="88" t="str">
        <f t="shared" si="13"/>
        <v>Y</v>
      </c>
      <c r="W91" s="34">
        <v>49698.15</v>
      </c>
      <c r="X91" s="4" t="s">
        <v>697</v>
      </c>
      <c r="Y91" s="2" t="s">
        <v>4396</v>
      </c>
      <c r="Z91" s="2">
        <v>40884</v>
      </c>
      <c r="AA91" s="84" t="str">
        <f t="shared" si="14"/>
        <v>Y</v>
      </c>
      <c r="AB91" s="35">
        <v>5793</v>
      </c>
      <c r="AC91" s="15">
        <f t="shared" si="15"/>
        <v>5793</v>
      </c>
      <c r="AD91" s="2">
        <v>40969</v>
      </c>
      <c r="AE91" s="92" t="str">
        <f t="shared" si="16"/>
        <v>Complete</v>
      </c>
      <c r="AF91" s="2">
        <v>41009</v>
      </c>
      <c r="AG91" s="4" t="s">
        <v>697</v>
      </c>
      <c r="AH91" s="89" t="str">
        <f t="shared" si="17"/>
        <v>Complete</v>
      </c>
      <c r="AI91" s="2">
        <v>41120</v>
      </c>
      <c r="AJ91" s="2">
        <v>41135</v>
      </c>
      <c r="AK91" s="84" t="str">
        <f>IF(Q91="",IF(U91="N","N/A",IF(AL91="","TBD",IF(AL91="N/A","N/A",IF(ISNUMBER(AL91),"Complete","")))),"Removed")</f>
        <v>Complete</v>
      </c>
      <c r="AL91" s="94">
        <v>41152</v>
      </c>
      <c r="AM91" s="89" t="str">
        <f>IF(Q91="",IF(AO91="","TBD",IF(AO91="N/A","N/A",IF(ISNUMBER(AO91),"Complete","TBD"))),"N/A")</f>
        <v>Complete</v>
      </c>
      <c r="AN91" s="2">
        <v>41159</v>
      </c>
      <c r="AO91" s="94">
        <v>40823</v>
      </c>
      <c r="AP91" s="97" t="str">
        <f>IF(Q91="",IF(AK91="Complete",IF(AM91="TBD","Waiting on Router","Ready"),"Pending Fiber Completion"),"Removed")</f>
        <v>Ready</v>
      </c>
      <c r="AQ91" s="2">
        <v>41159</v>
      </c>
      <c r="AR91" s="4" t="s">
        <v>6741</v>
      </c>
      <c r="AS91" s="7">
        <v>1</v>
      </c>
      <c r="AT91" s="2"/>
      <c r="AU91" s="2"/>
      <c r="AV91" s="4"/>
    </row>
    <row r="92" spans="1:48">
      <c r="A92" s="2"/>
      <c r="B92" s="73" t="s">
        <v>1819</v>
      </c>
      <c r="C92" s="73" t="s">
        <v>231</v>
      </c>
      <c r="D92" s="73" t="s">
        <v>774</v>
      </c>
      <c r="E92" s="3" t="s">
        <v>2720</v>
      </c>
      <c r="F92" s="73" t="s">
        <v>828</v>
      </c>
      <c r="G92" s="73" t="s">
        <v>4852</v>
      </c>
      <c r="H92" s="4" t="s">
        <v>829</v>
      </c>
      <c r="I92" s="4" t="s">
        <v>123</v>
      </c>
      <c r="J92" s="4">
        <v>26070</v>
      </c>
      <c r="K92" s="4" t="s">
        <v>3346</v>
      </c>
      <c r="L92" s="4" t="s">
        <v>3686</v>
      </c>
      <c r="M92" s="4" t="s">
        <v>3687</v>
      </c>
      <c r="N92" s="4" t="s">
        <v>3514</v>
      </c>
      <c r="O92" s="4">
        <v>299</v>
      </c>
      <c r="P92" s="3"/>
      <c r="Q92" s="4"/>
      <c r="R92" s="4" t="s">
        <v>2727</v>
      </c>
      <c r="S92" s="4" t="s">
        <v>2713</v>
      </c>
      <c r="T92" s="2">
        <v>40816</v>
      </c>
      <c r="U92" s="88" t="str">
        <f t="shared" si="12"/>
        <v>Y</v>
      </c>
      <c r="V92" s="88" t="str">
        <f t="shared" si="13"/>
        <v>Y</v>
      </c>
      <c r="W92" s="34">
        <v>9970.1200000000008</v>
      </c>
      <c r="X92" s="4" t="s">
        <v>697</v>
      </c>
      <c r="Y92" s="2">
        <v>40820</v>
      </c>
      <c r="Z92" s="2">
        <v>40885</v>
      </c>
      <c r="AA92" s="84" t="str">
        <f t="shared" si="14"/>
        <v>Y</v>
      </c>
      <c r="AB92" s="35">
        <v>502</v>
      </c>
      <c r="AC92" s="15">
        <f t="shared" si="15"/>
        <v>502</v>
      </c>
      <c r="AD92" s="2">
        <v>40940</v>
      </c>
      <c r="AE92" s="92" t="str">
        <f t="shared" si="16"/>
        <v>Complete</v>
      </c>
      <c r="AF92" s="2">
        <v>41009</v>
      </c>
      <c r="AG92" s="4" t="s">
        <v>697</v>
      </c>
      <c r="AH92" s="89" t="str">
        <f t="shared" si="17"/>
        <v>Complete</v>
      </c>
      <c r="AI92" s="2">
        <v>41106</v>
      </c>
      <c r="AJ92" s="2">
        <v>41039</v>
      </c>
      <c r="AK92" s="84" t="str">
        <f>IF(Q92="",IF(U92="N","N/A",IF(AL92="","TBD",IF(AL92="N/A","N/A",IF(ISNUMBER(AL92),"Complete","")))),"Removed")</f>
        <v>Complete</v>
      </c>
      <c r="AL92" s="94">
        <v>41051</v>
      </c>
      <c r="AM92" s="89" t="str">
        <f>IF(Q92="",IF(AO92="","TBD",IF(AO92="N/A","N/A",IF(ISNUMBER(AO92),"Complete","TBD"))),"N/A")</f>
        <v>Complete</v>
      </c>
      <c r="AN92" s="2">
        <v>41054</v>
      </c>
      <c r="AO92" s="94">
        <v>40767</v>
      </c>
      <c r="AP92" s="97" t="str">
        <f>IF(Q92="",IF(AK92="Complete",IF(AM92="TBD","Waiting on Router","Ready"),"Pending Fiber Completion"),"Removed")</f>
        <v>Ready</v>
      </c>
      <c r="AQ92" s="2">
        <v>41054</v>
      </c>
      <c r="AR92" s="4"/>
      <c r="AS92" s="7">
        <v>1</v>
      </c>
      <c r="AT92" s="2"/>
      <c r="AU92" s="2"/>
      <c r="AV92" s="4"/>
    </row>
    <row r="93" spans="1:48">
      <c r="A93" s="2"/>
      <c r="B93" s="73" t="s">
        <v>1820</v>
      </c>
      <c r="C93" s="73" t="s">
        <v>231</v>
      </c>
      <c r="D93" s="73" t="s">
        <v>774</v>
      </c>
      <c r="E93" s="3" t="s">
        <v>2720</v>
      </c>
      <c r="F93" s="73" t="s">
        <v>830</v>
      </c>
      <c r="G93" s="73" t="s">
        <v>4852</v>
      </c>
      <c r="H93" s="4" t="s">
        <v>831</v>
      </c>
      <c r="I93" s="4" t="s">
        <v>123</v>
      </c>
      <c r="J93" s="4">
        <v>26070</v>
      </c>
      <c r="K93" s="4" t="s">
        <v>3345</v>
      </c>
      <c r="L93" s="4" t="s">
        <v>3686</v>
      </c>
      <c r="M93" s="4" t="s">
        <v>3687</v>
      </c>
      <c r="N93" s="4" t="s">
        <v>3515</v>
      </c>
      <c r="O93" s="4">
        <v>300</v>
      </c>
      <c r="P93" s="3"/>
      <c r="Q93" s="4"/>
      <c r="R93" s="4" t="s">
        <v>2727</v>
      </c>
      <c r="S93" s="4" t="s">
        <v>2713</v>
      </c>
      <c r="T93" s="2">
        <v>40816</v>
      </c>
      <c r="U93" s="88" t="str">
        <f t="shared" si="12"/>
        <v>Y</v>
      </c>
      <c r="V93" s="88" t="str">
        <f t="shared" si="13"/>
        <v>Y</v>
      </c>
      <c r="W93" s="34">
        <v>30057.59</v>
      </c>
      <c r="X93" s="4" t="s">
        <v>697</v>
      </c>
      <c r="Y93" s="2">
        <v>40820</v>
      </c>
      <c r="Z93" s="2">
        <v>40884</v>
      </c>
      <c r="AA93" s="84" t="str">
        <f t="shared" si="14"/>
        <v>Y</v>
      </c>
      <c r="AB93" s="35">
        <v>3241</v>
      </c>
      <c r="AC93" s="15">
        <f t="shared" si="15"/>
        <v>3241</v>
      </c>
      <c r="AD93" s="2">
        <v>40940</v>
      </c>
      <c r="AE93" s="92" t="str">
        <f t="shared" si="16"/>
        <v>Complete</v>
      </c>
      <c r="AF93" s="2">
        <v>40877</v>
      </c>
      <c r="AG93" s="4" t="s">
        <v>697</v>
      </c>
      <c r="AH93" s="89" t="str">
        <f t="shared" si="17"/>
        <v>Complete</v>
      </c>
      <c r="AI93" s="2">
        <v>41009</v>
      </c>
      <c r="AJ93" s="2">
        <v>40991</v>
      </c>
      <c r="AK93" s="84" t="str">
        <f>IF(Q93="",IF(U93="N","N/A",IF(AL93="","TBD",IF(AL93="N/A","N/A",IF(ISNUMBER(AL93),"Complete","")))),"Removed")</f>
        <v>Complete</v>
      </c>
      <c r="AL93" s="94">
        <v>41015</v>
      </c>
      <c r="AM93" s="89" t="str">
        <f>IF(Q93="",IF(AO93="","TBD",IF(AO93="N/A","N/A",IF(ISNUMBER(AO93),"Complete","TBD"))),"N/A")</f>
        <v>Complete</v>
      </c>
      <c r="AN93" s="2">
        <v>41018</v>
      </c>
      <c r="AO93" s="94">
        <v>40767</v>
      </c>
      <c r="AP93" s="97" t="str">
        <f>IF(Q93="",IF(AK93="Complete",IF(AM93="TBD","Waiting on Router","Ready"),"Pending Fiber Completion"),"Removed")</f>
        <v>Ready</v>
      </c>
      <c r="AQ93" s="2">
        <v>41018</v>
      </c>
      <c r="AR93" s="4"/>
      <c r="AS93" s="7">
        <v>1</v>
      </c>
      <c r="AT93" s="2"/>
      <c r="AU93" s="2"/>
      <c r="AV93" s="4"/>
    </row>
    <row r="94" spans="1:48">
      <c r="A94" s="2"/>
      <c r="B94" s="73" t="s">
        <v>1821</v>
      </c>
      <c r="C94" s="73" t="s">
        <v>231</v>
      </c>
      <c r="D94" s="73" t="s">
        <v>763</v>
      </c>
      <c r="E94" s="4" t="s">
        <v>2720</v>
      </c>
      <c r="F94" s="73" t="s">
        <v>618</v>
      </c>
      <c r="G94" s="73" t="s">
        <v>4852</v>
      </c>
      <c r="H94" s="4" t="s">
        <v>619</v>
      </c>
      <c r="I94" s="4" t="s">
        <v>620</v>
      </c>
      <c r="J94" s="4"/>
      <c r="K94" s="4" t="s">
        <v>3344</v>
      </c>
      <c r="L94" s="4"/>
      <c r="M94" s="4" t="s">
        <v>3687</v>
      </c>
      <c r="N94" s="4" t="s">
        <v>4120</v>
      </c>
      <c r="O94" s="4">
        <v>721</v>
      </c>
      <c r="P94" s="4"/>
      <c r="Q94" s="4"/>
      <c r="R94" s="4" t="s">
        <v>2727</v>
      </c>
      <c r="S94" s="4" t="s">
        <v>2712</v>
      </c>
      <c r="T94" s="2">
        <v>40816</v>
      </c>
      <c r="U94" s="86" t="str">
        <f t="shared" si="12"/>
        <v>Y</v>
      </c>
      <c r="V94" s="86" t="str">
        <f t="shared" si="13"/>
        <v>Y</v>
      </c>
      <c r="W94" s="34">
        <v>8516.15</v>
      </c>
      <c r="X94" s="4" t="s">
        <v>697</v>
      </c>
      <c r="Y94" s="2">
        <v>40820</v>
      </c>
      <c r="Z94" s="2">
        <v>40884</v>
      </c>
      <c r="AA94" s="84" t="str">
        <f t="shared" si="14"/>
        <v>Y</v>
      </c>
      <c r="AB94" s="35">
        <v>684</v>
      </c>
      <c r="AC94" s="15">
        <f t="shared" si="15"/>
        <v>684</v>
      </c>
      <c r="AD94" s="2">
        <v>40878</v>
      </c>
      <c r="AE94" s="92" t="str">
        <f t="shared" si="16"/>
        <v>Complete</v>
      </c>
      <c r="AF94" s="2">
        <v>40861</v>
      </c>
      <c r="AG94" s="4" t="s">
        <v>697</v>
      </c>
      <c r="AH94" s="89" t="str">
        <f t="shared" si="17"/>
        <v>Complete</v>
      </c>
      <c r="AI94" s="2">
        <v>40955</v>
      </c>
      <c r="AJ94" s="2">
        <v>40948</v>
      </c>
      <c r="AK94" s="84" t="str">
        <f>IF(Q94="",IF(U94="N","N/A",IF(AL94="","TBD",IF(AL94="N/A","N/A",IF(ISNUMBER(AL94),"Complete","")))),"Removed")</f>
        <v>Complete</v>
      </c>
      <c r="AL94" s="94">
        <v>40967</v>
      </c>
      <c r="AM94" s="89" t="str">
        <f>IF(Q94="",IF(AO94="","TBD",IF(AO94="N/A","N/A",IF(ISNUMBER(AO94),"Complete","TBD"))),"N/A")</f>
        <v>Complete</v>
      </c>
      <c r="AN94" s="2">
        <v>40970</v>
      </c>
      <c r="AO94" s="94">
        <v>40927</v>
      </c>
      <c r="AP94" s="97" t="str">
        <f>IF(Q94="",IF(AK94="Complete",IF(AM94="TBD","Waiting on Router","Ready"),"Pending Fiber Completion"),"Removed")</f>
        <v>Ready</v>
      </c>
      <c r="AQ94" s="2">
        <v>40970</v>
      </c>
      <c r="AR94" s="4" t="s">
        <v>4714</v>
      </c>
      <c r="AS94" s="7">
        <v>1</v>
      </c>
      <c r="AT94" s="2"/>
      <c r="AU94" s="2"/>
      <c r="AV94" s="4"/>
    </row>
    <row r="95" spans="1:48">
      <c r="A95" s="2"/>
      <c r="B95" s="73" t="s">
        <v>1822</v>
      </c>
      <c r="C95" s="73" t="s">
        <v>231</v>
      </c>
      <c r="D95" s="73" t="s">
        <v>763</v>
      </c>
      <c r="E95" s="4" t="s">
        <v>2720</v>
      </c>
      <c r="F95" s="73" t="s">
        <v>671</v>
      </c>
      <c r="G95" s="73" t="s">
        <v>4852</v>
      </c>
      <c r="H95" s="4" t="s">
        <v>672</v>
      </c>
      <c r="I95" s="4" t="s">
        <v>123</v>
      </c>
      <c r="J95" s="4">
        <v>26070</v>
      </c>
      <c r="K95" s="4" t="s">
        <v>3343</v>
      </c>
      <c r="L95" s="4"/>
      <c r="M95" s="4"/>
      <c r="N95" s="4" t="s">
        <v>4093</v>
      </c>
      <c r="O95" s="4">
        <v>719</v>
      </c>
      <c r="P95" s="4"/>
      <c r="Q95" s="4"/>
      <c r="R95" s="4" t="s">
        <v>2727</v>
      </c>
      <c r="S95" s="4" t="s">
        <v>2712</v>
      </c>
      <c r="T95" s="2">
        <v>40816</v>
      </c>
      <c r="U95" s="86" t="str">
        <f t="shared" si="12"/>
        <v>Y</v>
      </c>
      <c r="V95" s="86" t="str">
        <f t="shared" si="13"/>
        <v>Y</v>
      </c>
      <c r="W95" s="34">
        <v>7832.01</v>
      </c>
      <c r="X95" s="4" t="s">
        <v>697</v>
      </c>
      <c r="Y95" s="2">
        <v>40820</v>
      </c>
      <c r="Z95" s="2">
        <v>40884</v>
      </c>
      <c r="AA95" s="84" t="str">
        <f t="shared" si="14"/>
        <v>Y</v>
      </c>
      <c r="AB95" s="35">
        <v>388</v>
      </c>
      <c r="AC95" s="15">
        <f t="shared" si="15"/>
        <v>388</v>
      </c>
      <c r="AD95" s="2">
        <v>40909</v>
      </c>
      <c r="AE95" s="92" t="str">
        <f t="shared" si="16"/>
        <v>Complete</v>
      </c>
      <c r="AF95" s="2">
        <v>40878</v>
      </c>
      <c r="AG95" s="4" t="s">
        <v>697</v>
      </c>
      <c r="AH95" s="89" t="str">
        <f t="shared" si="17"/>
        <v>Complete</v>
      </c>
      <c r="AI95" s="2">
        <v>40953</v>
      </c>
      <c r="AJ95" s="2">
        <v>40948</v>
      </c>
      <c r="AK95" s="84" t="str">
        <f>IF(Q95="",IF(U95="N","N/A",IF(AL95="","TBD",IF(AL95="N/A","N/A",IF(ISNUMBER(AL95),"Complete","")))),"Removed")</f>
        <v>Complete</v>
      </c>
      <c r="AL95" s="94">
        <v>40956</v>
      </c>
      <c r="AM95" s="89" t="str">
        <f>IF(Q95="",IF(AO95="","TBD",IF(AO95="N/A","N/A",IF(ISNUMBER(AO95),"Complete","TBD"))),"N/A")</f>
        <v>Complete</v>
      </c>
      <c r="AN95" s="2">
        <v>40962</v>
      </c>
      <c r="AO95" s="94">
        <v>40928</v>
      </c>
      <c r="AP95" s="97" t="str">
        <f>IF(Q95="",IF(AK95="Complete",IF(AM95="TBD","Waiting on Router","Ready"),"Pending Fiber Completion"),"Removed")</f>
        <v>Ready</v>
      </c>
      <c r="AQ95" s="2">
        <v>40962</v>
      </c>
      <c r="AR95" s="4" t="s">
        <v>4715</v>
      </c>
      <c r="AS95" s="7">
        <v>1</v>
      </c>
      <c r="AT95" s="2"/>
      <c r="AU95" s="2"/>
      <c r="AV95" s="4"/>
    </row>
    <row r="96" spans="1:48">
      <c r="A96" s="1"/>
      <c r="B96" s="74" t="s">
        <v>1823</v>
      </c>
      <c r="C96" s="74" t="s">
        <v>231</v>
      </c>
      <c r="D96" s="74" t="s">
        <v>761</v>
      </c>
      <c r="E96" s="9" t="s">
        <v>2720</v>
      </c>
      <c r="F96" s="79" t="s">
        <v>232</v>
      </c>
      <c r="G96" s="74" t="s">
        <v>4852</v>
      </c>
      <c r="H96" s="9" t="s">
        <v>758</v>
      </c>
      <c r="I96" s="9" t="s">
        <v>123</v>
      </c>
      <c r="J96" s="9">
        <v>26070</v>
      </c>
      <c r="K96" s="9" t="s">
        <v>3342</v>
      </c>
      <c r="L96" s="7" t="s">
        <v>4430</v>
      </c>
      <c r="M96" s="9" t="s">
        <v>3873</v>
      </c>
      <c r="N96" s="9" t="s">
        <v>4597</v>
      </c>
      <c r="O96" s="9">
        <v>1369</v>
      </c>
      <c r="P96" s="9"/>
      <c r="Q96" s="7"/>
      <c r="R96" s="7" t="s">
        <v>2727</v>
      </c>
      <c r="S96" s="9"/>
      <c r="T96" s="1">
        <v>40816</v>
      </c>
      <c r="U96" s="87" t="str">
        <f t="shared" si="12"/>
        <v>Y</v>
      </c>
      <c r="V96" s="87" t="str">
        <f t="shared" si="13"/>
        <v>Y</v>
      </c>
      <c r="W96" s="32">
        <v>18144.59</v>
      </c>
      <c r="X96" s="9" t="s">
        <v>697</v>
      </c>
      <c r="Y96" s="1">
        <v>40820</v>
      </c>
      <c r="Z96" s="1">
        <v>40884</v>
      </c>
      <c r="AA96" s="84" t="str">
        <f t="shared" si="14"/>
        <v>Y</v>
      </c>
      <c r="AB96" s="33">
        <v>2115</v>
      </c>
      <c r="AC96" s="15">
        <f t="shared" si="15"/>
        <v>2115</v>
      </c>
      <c r="AD96" s="1">
        <v>40940</v>
      </c>
      <c r="AE96" s="92" t="str">
        <f t="shared" si="16"/>
        <v>Complete</v>
      </c>
      <c r="AF96" s="1">
        <v>40939</v>
      </c>
      <c r="AG96" s="9" t="s">
        <v>2756</v>
      </c>
      <c r="AH96" s="89" t="str">
        <f t="shared" si="17"/>
        <v>No Build Required</v>
      </c>
      <c r="AI96" s="2" t="s">
        <v>4508</v>
      </c>
      <c r="AJ96" s="2" t="s">
        <v>4508</v>
      </c>
      <c r="AK96" s="84" t="str">
        <f>IF(Q96="",IF(U96="N","N/A",IF(AL96="","TBD",IF(AL96="N/A","N/A",IF(ISNUMBER(AL96),"Complete","")))),"Removed")</f>
        <v>Complete</v>
      </c>
      <c r="AL96" s="93">
        <v>40939</v>
      </c>
      <c r="AM96" s="89" t="str">
        <f>IF(Q96="",IF(AO96="","TBD",IF(AO96="N/A","N/A",IF(ISNUMBER(AO96),"Complete","TBD"))),"N/A")</f>
        <v>Complete</v>
      </c>
      <c r="AN96" s="1">
        <v>40941</v>
      </c>
      <c r="AO96" s="93">
        <v>40926</v>
      </c>
      <c r="AP96" s="97" t="str">
        <f>IF(Q96="",IF(AK96="Complete",IF(AM96="TBD","Waiting on Router","Ready"),"Pending Fiber Completion"),"Removed")</f>
        <v>Ready</v>
      </c>
      <c r="AQ96" s="1">
        <v>40941</v>
      </c>
      <c r="AR96" s="7"/>
      <c r="AS96" s="9">
        <v>1</v>
      </c>
      <c r="AT96" s="1"/>
      <c r="AU96" s="1"/>
      <c r="AV96" s="7"/>
    </row>
    <row r="97" spans="1:48">
      <c r="A97" s="1"/>
      <c r="B97" s="72" t="s">
        <v>1824</v>
      </c>
      <c r="C97" s="72" t="s">
        <v>231</v>
      </c>
      <c r="D97" s="72" t="s">
        <v>710</v>
      </c>
      <c r="E97" s="8" t="s">
        <v>2720</v>
      </c>
      <c r="F97" s="73" t="s">
        <v>4829</v>
      </c>
      <c r="G97" s="72" t="s">
        <v>4852</v>
      </c>
      <c r="H97" s="8" t="s">
        <v>90</v>
      </c>
      <c r="I97" s="8" t="s">
        <v>91</v>
      </c>
      <c r="J97" s="8">
        <v>26070</v>
      </c>
      <c r="K97" s="8" t="s">
        <v>2779</v>
      </c>
      <c r="L97" s="4" t="s">
        <v>3761</v>
      </c>
      <c r="M97" s="8" t="s">
        <v>3762</v>
      </c>
      <c r="N97" s="8" t="s">
        <v>4330</v>
      </c>
      <c r="O97" s="8">
        <v>1089</v>
      </c>
      <c r="P97" s="8"/>
      <c r="Q97" s="4"/>
      <c r="R97" s="4" t="s">
        <v>2727</v>
      </c>
      <c r="S97" s="8" t="s">
        <v>2714</v>
      </c>
      <c r="T97" s="1">
        <v>40816</v>
      </c>
      <c r="U97" s="77" t="str">
        <f t="shared" si="12"/>
        <v>Y</v>
      </c>
      <c r="V97" s="77" t="str">
        <f t="shared" si="13"/>
        <v>Y</v>
      </c>
      <c r="W97" s="32">
        <v>41326.67</v>
      </c>
      <c r="X97" s="8" t="s">
        <v>697</v>
      </c>
      <c r="Y97" s="1">
        <v>40820</v>
      </c>
      <c r="Z97" s="1">
        <v>40884</v>
      </c>
      <c r="AA97" s="84" t="str">
        <f t="shared" si="14"/>
        <v>Y</v>
      </c>
      <c r="AB97" s="33">
        <v>5657</v>
      </c>
      <c r="AC97" s="15">
        <f t="shared" si="15"/>
        <v>5657</v>
      </c>
      <c r="AD97" s="1">
        <v>40940</v>
      </c>
      <c r="AE97" s="92" t="str">
        <f t="shared" si="16"/>
        <v>Complete</v>
      </c>
      <c r="AF97" s="1">
        <v>40981</v>
      </c>
      <c r="AG97" s="8" t="s">
        <v>697</v>
      </c>
      <c r="AH97" s="89" t="str">
        <f t="shared" si="17"/>
        <v>Complete</v>
      </c>
      <c r="AI97" s="1">
        <v>41180</v>
      </c>
      <c r="AJ97" s="1">
        <v>41159</v>
      </c>
      <c r="AK97" s="84" t="str">
        <f>IF(Q97="",IF(U97="N","N/A",IF(AL97="","TBD",IF(AL97="N/A","N/A",IF(ISNUMBER(AL97),"Complete","")))),"Removed")</f>
        <v>Complete</v>
      </c>
      <c r="AL97" s="94">
        <v>41170</v>
      </c>
      <c r="AM97" s="89" t="str">
        <f>IF(Q97="",IF(AO97="","TBD",IF(AO97="N/A","N/A",IF(ISNUMBER(AO97),"Complete","TBD"))),"N/A")</f>
        <v>Complete</v>
      </c>
      <c r="AN97" s="1">
        <v>41173</v>
      </c>
      <c r="AO97" s="93">
        <v>40896</v>
      </c>
      <c r="AP97" s="97" t="str">
        <f>IF(Q97="",IF(AK97="Complete",IF(AM97="TBD","Waiting on Router","Ready"),"Pending Fiber Completion"),"Removed")</f>
        <v>Ready</v>
      </c>
      <c r="AQ97" s="1">
        <v>41173</v>
      </c>
      <c r="AR97" s="4"/>
      <c r="AS97" s="9">
        <v>1</v>
      </c>
      <c r="AT97" s="1"/>
      <c r="AU97" s="1"/>
      <c r="AV97" s="4"/>
    </row>
    <row r="98" spans="1:48">
      <c r="A98" s="1"/>
      <c r="B98" s="72" t="s">
        <v>1825</v>
      </c>
      <c r="C98" s="72" t="s">
        <v>169</v>
      </c>
      <c r="D98" s="72" t="s">
        <v>1453</v>
      </c>
      <c r="E98" s="19" t="s">
        <v>2721</v>
      </c>
      <c r="F98" s="73" t="s">
        <v>1459</v>
      </c>
      <c r="G98" s="72" t="s">
        <v>4852</v>
      </c>
      <c r="H98" s="8" t="s">
        <v>1507</v>
      </c>
      <c r="I98" s="8" t="s">
        <v>44</v>
      </c>
      <c r="J98" s="8">
        <v>25701</v>
      </c>
      <c r="K98" s="8" t="s">
        <v>2767</v>
      </c>
      <c r="L98" s="4" t="s">
        <v>2763</v>
      </c>
      <c r="M98" s="8" t="s">
        <v>2764</v>
      </c>
      <c r="N98" s="8" t="s">
        <v>4221</v>
      </c>
      <c r="O98" s="8">
        <v>597</v>
      </c>
      <c r="P98" s="19" t="s">
        <v>4872</v>
      </c>
      <c r="Q98" s="4"/>
      <c r="R98" s="4" t="s">
        <v>2727</v>
      </c>
      <c r="S98" s="8" t="s">
        <v>2712</v>
      </c>
      <c r="T98" s="1">
        <v>40805</v>
      </c>
      <c r="U98" s="84" t="str">
        <f t="shared" si="12"/>
        <v>Y</v>
      </c>
      <c r="V98" s="84" t="str">
        <f t="shared" si="13"/>
        <v>Y</v>
      </c>
      <c r="W98" s="32">
        <v>19092.48</v>
      </c>
      <c r="X98" s="8" t="s">
        <v>697</v>
      </c>
      <c r="Y98" s="1">
        <v>40807</v>
      </c>
      <c r="Z98" s="1">
        <v>40822</v>
      </c>
      <c r="AA98" s="84" t="str">
        <f t="shared" si="14"/>
        <v>Y</v>
      </c>
      <c r="AB98" s="33">
        <v>375</v>
      </c>
      <c r="AC98" s="15">
        <f t="shared" si="15"/>
        <v>375</v>
      </c>
      <c r="AD98" s="1">
        <v>41061</v>
      </c>
      <c r="AE98" s="92" t="str">
        <f t="shared" si="16"/>
        <v>Complete</v>
      </c>
      <c r="AF98" s="1">
        <v>40839</v>
      </c>
      <c r="AG98" s="8" t="s">
        <v>2756</v>
      </c>
      <c r="AH98" s="89" t="str">
        <f t="shared" si="17"/>
        <v>No Build Required</v>
      </c>
      <c r="AI98" s="2" t="s">
        <v>4508</v>
      </c>
      <c r="AJ98" s="2" t="s">
        <v>4508</v>
      </c>
      <c r="AK98" s="84" t="str">
        <f>IF(Q98="",IF(U98="N","N/A",IF(AL98="","TBD",IF(AL98="N/A","N/A",IF(ISNUMBER(AL98),"Complete","")))),"Removed")</f>
        <v>Complete</v>
      </c>
      <c r="AL98" s="93">
        <v>40862</v>
      </c>
      <c r="AM98" s="89" t="str">
        <f>IF(Q98="",IF(AO98="","TBD",IF(AO98="N/A","N/A",IF(ISNUMBER(AO98),"Complete","TBD"))),"N/A")</f>
        <v>Complete</v>
      </c>
      <c r="AN98" s="1">
        <v>41131</v>
      </c>
      <c r="AO98" s="93">
        <v>41114</v>
      </c>
      <c r="AP98" s="97" t="str">
        <f>IF(Q98="",IF(AK98="Complete",IF(AM98="TBD","Waiting on Router","Ready"),"Pending Fiber Completion"),"Removed")</f>
        <v>Ready</v>
      </c>
      <c r="AQ98" s="1">
        <v>41131</v>
      </c>
      <c r="AR98" s="4"/>
      <c r="AS98" s="9">
        <v>1</v>
      </c>
      <c r="AT98" s="1"/>
      <c r="AU98" s="1"/>
      <c r="AV98" s="4"/>
    </row>
    <row r="99" spans="1:48" ht="18">
      <c r="A99" s="1"/>
      <c r="B99" s="72" t="s">
        <v>1826</v>
      </c>
      <c r="C99" s="72" t="s">
        <v>169</v>
      </c>
      <c r="D99" s="72" t="s">
        <v>762</v>
      </c>
      <c r="E99" s="8" t="s">
        <v>2721</v>
      </c>
      <c r="F99" s="73" t="s">
        <v>279</v>
      </c>
      <c r="G99" s="72" t="s">
        <v>4852</v>
      </c>
      <c r="H99" s="8" t="s">
        <v>6887</v>
      </c>
      <c r="I99" s="8" t="s">
        <v>44</v>
      </c>
      <c r="J99" s="8">
        <v>25701</v>
      </c>
      <c r="K99" s="8" t="s">
        <v>2768</v>
      </c>
      <c r="L99" s="4" t="s">
        <v>3990</v>
      </c>
      <c r="M99" s="8"/>
      <c r="N99" s="8" t="s">
        <v>6872</v>
      </c>
      <c r="O99" s="8">
        <v>940</v>
      </c>
      <c r="P99" s="8" t="s">
        <v>4812</v>
      </c>
      <c r="Q99" s="4"/>
      <c r="R99" s="4" t="s">
        <v>2727</v>
      </c>
      <c r="S99" s="8" t="s">
        <v>1727</v>
      </c>
      <c r="T99" s="1">
        <v>40805</v>
      </c>
      <c r="U99" s="77" t="str">
        <f t="shared" ref="U99:U122" si="18">IF(T99="","N","Y")</f>
        <v>Y</v>
      </c>
      <c r="V99" s="77" t="str">
        <f t="shared" ref="V99:V122" si="19">IF(T99="","N/A",IF(T99="TBD","N","Y"))</f>
        <v>Y</v>
      </c>
      <c r="W99" s="32" t="s">
        <v>6888</v>
      </c>
      <c r="X99" s="8" t="s">
        <v>697</v>
      </c>
      <c r="Y99" s="1" t="s">
        <v>4799</v>
      </c>
      <c r="Z99" s="1">
        <v>40962</v>
      </c>
      <c r="AA99" s="84" t="str">
        <f t="shared" ref="AA99:AA122" si="20">IF(V99="N/A","N/A",IF(Z99="","N","Y"))</f>
        <v>Y</v>
      </c>
      <c r="AB99" s="33">
        <v>925</v>
      </c>
      <c r="AC99" s="15">
        <f t="shared" ref="AC99:AC122" si="21">IF(U99="N",0,IF(AB99="","TBD",IF(AB99="N/A",0,IF(ISNUMBER(AB99)=TRUE,AB99,"Included"))))</f>
        <v>925</v>
      </c>
      <c r="AD99" s="1">
        <v>41030</v>
      </c>
      <c r="AE99" s="92" t="str">
        <f t="shared" ref="AE99:AE122" si="22">IF(Q99="",IF(U99="N","N/A",IF(AD99="N/A","N/A",IF(AD99="","TBD",IF(ISNUMBER(AF99),"Complete","Complete")))),"""Removed")</f>
        <v>Complete</v>
      </c>
      <c r="AF99" s="1">
        <v>41075</v>
      </c>
      <c r="AG99" s="8" t="s">
        <v>697</v>
      </c>
      <c r="AH99" s="89" t="str">
        <f t="shared" ref="AH99:AH122" si="23">IF(Q99="",IF(U99="N","No Build Required",IF(AG99="N","No Build Required",IF(AG99="N/A","No Build Required",IF(AG99="","TBD",IF(ISNUMBER(AJ99),"Complete",IF(ISNUMBER(AI99),"Scheduled","TBD")))))),"Removed")</f>
        <v>Complete</v>
      </c>
      <c r="AI99" s="1">
        <v>41296</v>
      </c>
      <c r="AJ99" s="1">
        <v>41296</v>
      </c>
      <c r="AK99" s="84" t="str">
        <f>IF(Q99="",IF(U99="N","N/A",IF(AL99="","TBD",IF(AL99="N/A","N/A",IF(ISNUMBER(AL99),"Complete","")))),"Removed")</f>
        <v>Complete</v>
      </c>
      <c r="AL99" s="94">
        <v>41296</v>
      </c>
      <c r="AM99" s="89" t="str">
        <f>IF(Q99="",IF(AO99="","TBD",IF(AO99="N/A","N/A",IF(ISNUMBER(AO99),"Complete","TBD"))),"N/A")</f>
        <v>Complete</v>
      </c>
      <c r="AN99" s="1"/>
      <c r="AO99" s="93">
        <v>41535</v>
      </c>
      <c r="AP99" s="97" t="str">
        <f>IF(Q99="",IF(AK99="Complete",IF(AM99="TBD","Waiting on Router","Ready"),"Pending Fiber Completion"),"Removed")</f>
        <v>Ready</v>
      </c>
      <c r="AQ99" s="1"/>
      <c r="AR99" s="4" t="s">
        <v>6874</v>
      </c>
      <c r="AS99" s="9">
        <v>1</v>
      </c>
      <c r="AT99" s="1"/>
      <c r="AU99" s="1"/>
      <c r="AV99" s="4"/>
    </row>
    <row r="100" spans="1:48" ht="31.5">
      <c r="A100" s="1"/>
      <c r="B100" s="72" t="s">
        <v>1827</v>
      </c>
      <c r="C100" s="72" t="s">
        <v>169</v>
      </c>
      <c r="D100" s="72" t="s">
        <v>762</v>
      </c>
      <c r="E100" s="8" t="s">
        <v>2721</v>
      </c>
      <c r="F100" s="73" t="s">
        <v>1698</v>
      </c>
      <c r="G100" s="72" t="s">
        <v>4851</v>
      </c>
      <c r="H100" s="8" t="s">
        <v>5379</v>
      </c>
      <c r="I100" s="8" t="s">
        <v>44</v>
      </c>
      <c r="J100" s="8">
        <v>25701</v>
      </c>
      <c r="K100" s="8" t="s">
        <v>5380</v>
      </c>
      <c r="L100" s="4" t="s">
        <v>5381</v>
      </c>
      <c r="M100" s="8" t="s">
        <v>2764</v>
      </c>
      <c r="N100" s="8" t="s">
        <v>5382</v>
      </c>
      <c r="O100" s="8">
        <v>609</v>
      </c>
      <c r="P100" s="8"/>
      <c r="Q100" s="4"/>
      <c r="R100" s="4" t="s">
        <v>4071</v>
      </c>
      <c r="S100" s="8" t="s">
        <v>1727</v>
      </c>
      <c r="T100" s="1"/>
      <c r="U100" s="77" t="str">
        <f t="shared" si="18"/>
        <v>N</v>
      </c>
      <c r="V100" s="77" t="str">
        <f t="shared" si="19"/>
        <v>N/A</v>
      </c>
      <c r="W100" s="32"/>
      <c r="X100" s="8" t="s">
        <v>4508</v>
      </c>
      <c r="Y100" s="1"/>
      <c r="Z100" s="1"/>
      <c r="AA100" s="84" t="str">
        <f t="shared" si="20"/>
        <v>N/A</v>
      </c>
      <c r="AB100" s="33">
        <v>0</v>
      </c>
      <c r="AC100" s="15">
        <f t="shared" si="21"/>
        <v>0</v>
      </c>
      <c r="AD100" s="1"/>
      <c r="AE100" s="92" t="str">
        <f t="shared" si="22"/>
        <v>N/A</v>
      </c>
      <c r="AF100" s="1"/>
      <c r="AG100" s="8" t="s">
        <v>2756</v>
      </c>
      <c r="AH100" s="89" t="str">
        <f t="shared" si="23"/>
        <v>No Build Required</v>
      </c>
      <c r="AI100" s="1" t="s">
        <v>4508</v>
      </c>
      <c r="AJ100" s="1" t="s">
        <v>4508</v>
      </c>
      <c r="AK100" s="84" t="str">
        <f>IF(Q100="",IF(U100="N","N/A",IF(AL100="","TBD",IF(AL100="N/A","N/A",IF(ISNUMBER(AL100),"Complete","")))),"Removed")</f>
        <v>N/A</v>
      </c>
      <c r="AL100" s="95" t="s">
        <v>4508</v>
      </c>
      <c r="AM100" s="89" t="str">
        <f>IF(Q100="",IF(AO100="","TBD",IF(AO100="N/A","N/A",IF(ISNUMBER(AO100),"Complete","TBD"))),"N/A")</f>
        <v>Complete</v>
      </c>
      <c r="AN100" s="1">
        <v>41103</v>
      </c>
      <c r="AO100" s="93">
        <v>41016</v>
      </c>
      <c r="AP100" s="97" t="str">
        <f>IF(Q100="",IF(AK100="N/A",IF(AM100="TBD","Waiting on Router","Ready"),"TBD"),"Removed")</f>
        <v>Ready</v>
      </c>
      <c r="AQ100" s="1">
        <v>41103</v>
      </c>
      <c r="AR100" s="4" t="s">
        <v>6873</v>
      </c>
      <c r="AS100" s="9">
        <v>1</v>
      </c>
      <c r="AT100" s="1"/>
      <c r="AU100" s="1"/>
      <c r="AV100" s="4"/>
    </row>
    <row r="101" spans="1:48">
      <c r="A101" s="1"/>
      <c r="B101" s="72" t="s">
        <v>1828</v>
      </c>
      <c r="C101" s="72" t="s">
        <v>169</v>
      </c>
      <c r="D101" s="72" t="s">
        <v>1426</v>
      </c>
      <c r="E101" s="19" t="s">
        <v>2721</v>
      </c>
      <c r="F101" s="73" t="s">
        <v>1429</v>
      </c>
      <c r="G101" s="72" t="s">
        <v>4852</v>
      </c>
      <c r="H101" s="8" t="s">
        <v>1430</v>
      </c>
      <c r="I101" s="8" t="s">
        <v>249</v>
      </c>
      <c r="J101" s="8">
        <v>25504</v>
      </c>
      <c r="K101" s="8" t="s">
        <v>2769</v>
      </c>
      <c r="L101" s="4" t="s">
        <v>2763</v>
      </c>
      <c r="M101" s="8" t="s">
        <v>2764</v>
      </c>
      <c r="N101" s="8" t="s">
        <v>4513</v>
      </c>
      <c r="O101" s="8">
        <v>474</v>
      </c>
      <c r="P101" s="19"/>
      <c r="Q101" s="4"/>
      <c r="R101" s="4" t="s">
        <v>2727</v>
      </c>
      <c r="S101" s="8" t="s">
        <v>1727</v>
      </c>
      <c r="T101" s="1">
        <v>40884</v>
      </c>
      <c r="U101" s="84" t="str">
        <f t="shared" si="18"/>
        <v>Y</v>
      </c>
      <c r="V101" s="84" t="str">
        <f t="shared" si="19"/>
        <v>Y</v>
      </c>
      <c r="W101" s="32">
        <v>11496.58</v>
      </c>
      <c r="X101" s="8" t="s">
        <v>2756</v>
      </c>
      <c r="Y101" s="1"/>
      <c r="Z101" s="1">
        <v>40890</v>
      </c>
      <c r="AA101" s="84" t="str">
        <f t="shared" si="20"/>
        <v>Y</v>
      </c>
      <c r="AB101" s="33">
        <v>525</v>
      </c>
      <c r="AC101" s="15">
        <f t="shared" si="21"/>
        <v>525</v>
      </c>
      <c r="AD101" s="1">
        <v>41061</v>
      </c>
      <c r="AE101" s="92" t="str">
        <f t="shared" si="22"/>
        <v>Complete</v>
      </c>
      <c r="AF101" s="1">
        <v>40917</v>
      </c>
      <c r="AG101" s="8" t="s">
        <v>2756</v>
      </c>
      <c r="AH101" s="89" t="str">
        <f t="shared" si="23"/>
        <v>No Build Required</v>
      </c>
      <c r="AI101" s="2" t="s">
        <v>4508</v>
      </c>
      <c r="AJ101" s="2" t="s">
        <v>4508</v>
      </c>
      <c r="AK101" s="84" t="str">
        <f>IF(Q101="",IF(U101="N","N/A",IF(AL101="","TBD",IF(AL101="N/A","N/A",IF(ISNUMBER(AL101),"Complete","")))),"Removed")</f>
        <v>Complete</v>
      </c>
      <c r="AL101" s="93">
        <v>40917</v>
      </c>
      <c r="AM101" s="89" t="str">
        <f>IF(Q101="",IF(AO101="","TBD",IF(AO101="N/A","N/A",IF(ISNUMBER(AO101),"Complete","TBD"))),"N/A")</f>
        <v>Complete</v>
      </c>
      <c r="AN101" s="1">
        <v>41033</v>
      </c>
      <c r="AO101" s="93">
        <v>41024</v>
      </c>
      <c r="AP101" s="97" t="str">
        <f>IF(Q101="",IF(AK101="Complete",IF(AM101="TBD","Waiting on Router","Ready"),"Pending Fiber Completion"),"Removed")</f>
        <v>Ready</v>
      </c>
      <c r="AQ101" s="1">
        <v>41033</v>
      </c>
      <c r="AR101" s="4"/>
      <c r="AS101" s="9">
        <v>1</v>
      </c>
      <c r="AT101" s="1"/>
      <c r="AU101" s="1"/>
      <c r="AV101" s="4"/>
    </row>
    <row r="102" spans="1:48">
      <c r="A102" s="1"/>
      <c r="B102" s="72" t="s">
        <v>1829</v>
      </c>
      <c r="C102" s="72" t="s">
        <v>169</v>
      </c>
      <c r="D102" s="72" t="s">
        <v>1426</v>
      </c>
      <c r="E102" s="19" t="s">
        <v>2721</v>
      </c>
      <c r="F102" s="73" t="s">
        <v>1436</v>
      </c>
      <c r="G102" s="72" t="s">
        <v>4852</v>
      </c>
      <c r="H102" s="8" t="s">
        <v>1434</v>
      </c>
      <c r="I102" s="8" t="s">
        <v>249</v>
      </c>
      <c r="J102" s="8">
        <v>25504</v>
      </c>
      <c r="K102" s="8" t="s">
        <v>2770</v>
      </c>
      <c r="L102" s="4" t="s">
        <v>4028</v>
      </c>
      <c r="M102" s="8" t="s">
        <v>2764</v>
      </c>
      <c r="N102" s="8" t="s">
        <v>4514</v>
      </c>
      <c r="O102" s="8">
        <v>475</v>
      </c>
      <c r="P102" s="19"/>
      <c r="Q102" s="4"/>
      <c r="R102" s="4" t="s">
        <v>2727</v>
      </c>
      <c r="S102" s="8" t="s">
        <v>1727</v>
      </c>
      <c r="T102" s="1">
        <v>40884</v>
      </c>
      <c r="U102" s="84" t="str">
        <f t="shared" si="18"/>
        <v>Y</v>
      </c>
      <c r="V102" s="84" t="str">
        <f t="shared" si="19"/>
        <v>Y</v>
      </c>
      <c r="W102" s="32">
        <v>14160.98</v>
      </c>
      <c r="X102" s="8" t="s">
        <v>2756</v>
      </c>
      <c r="Y102" s="1"/>
      <c r="Z102" s="1">
        <v>40890</v>
      </c>
      <c r="AA102" s="84" t="str">
        <f t="shared" si="20"/>
        <v>Y</v>
      </c>
      <c r="AB102" s="33">
        <v>300</v>
      </c>
      <c r="AC102" s="15">
        <f t="shared" si="21"/>
        <v>300</v>
      </c>
      <c r="AD102" s="1">
        <v>41061</v>
      </c>
      <c r="AE102" s="92" t="str">
        <f t="shared" si="22"/>
        <v>Complete</v>
      </c>
      <c r="AF102" s="1">
        <v>40917</v>
      </c>
      <c r="AG102" s="8" t="s">
        <v>2756</v>
      </c>
      <c r="AH102" s="89" t="str">
        <f t="shared" si="23"/>
        <v>No Build Required</v>
      </c>
      <c r="AI102" s="2" t="s">
        <v>4508</v>
      </c>
      <c r="AJ102" s="2" t="s">
        <v>4508</v>
      </c>
      <c r="AK102" s="84" t="str">
        <f>IF(Q102="",IF(U102="N","N/A",IF(AL102="","TBD",IF(AL102="N/A","N/A",IF(ISNUMBER(AL102),"Complete","")))),"Removed")</f>
        <v>Complete</v>
      </c>
      <c r="AL102" s="93">
        <v>40917</v>
      </c>
      <c r="AM102" s="89" t="str">
        <f>IF(Q102="",IF(AO102="","TBD",IF(AO102="N/A","N/A",IF(ISNUMBER(AO102),"Complete","TBD"))),"N/A")</f>
        <v>Complete</v>
      </c>
      <c r="AN102" s="1"/>
      <c r="AO102" s="93">
        <v>41222</v>
      </c>
      <c r="AP102" s="97" t="str">
        <f>IF(Q102="",IF(AK102="Complete",IF(AM102="TBD","Waiting on Router","Ready"),"Pending Fiber Completion"),"Removed")</f>
        <v>Ready</v>
      </c>
      <c r="AQ102" s="1"/>
      <c r="AR102" s="4"/>
      <c r="AS102" s="9">
        <v>1</v>
      </c>
      <c r="AT102" s="1"/>
      <c r="AU102" s="1"/>
      <c r="AV102" s="4"/>
    </row>
    <row r="103" spans="1:48">
      <c r="A103" s="2"/>
      <c r="B103" s="73" t="s">
        <v>1830</v>
      </c>
      <c r="C103" s="73" t="s">
        <v>169</v>
      </c>
      <c r="D103" s="73" t="s">
        <v>774</v>
      </c>
      <c r="E103" s="3" t="s">
        <v>2721</v>
      </c>
      <c r="F103" s="73" t="s">
        <v>3428</v>
      </c>
      <c r="G103" s="73" t="s">
        <v>4852</v>
      </c>
      <c r="H103" s="4" t="s">
        <v>832</v>
      </c>
      <c r="I103" s="4" t="s">
        <v>383</v>
      </c>
      <c r="J103" s="4">
        <v>25559</v>
      </c>
      <c r="K103" s="4" t="s">
        <v>3341</v>
      </c>
      <c r="L103" s="4" t="s">
        <v>3688</v>
      </c>
      <c r="M103" s="4" t="s">
        <v>3689</v>
      </c>
      <c r="N103" s="4" t="s">
        <v>3429</v>
      </c>
      <c r="O103" s="4">
        <v>122</v>
      </c>
      <c r="P103" s="3"/>
      <c r="Q103" s="4"/>
      <c r="R103" s="4" t="s">
        <v>2727</v>
      </c>
      <c r="S103" s="4" t="s">
        <v>2713</v>
      </c>
      <c r="T103" s="2">
        <v>40855</v>
      </c>
      <c r="U103" s="88" t="str">
        <f t="shared" si="18"/>
        <v>Y</v>
      </c>
      <c r="V103" s="88" t="str">
        <f t="shared" si="19"/>
        <v>Y</v>
      </c>
      <c r="W103" s="34" t="s">
        <v>4666</v>
      </c>
      <c r="X103" s="4" t="s">
        <v>697</v>
      </c>
      <c r="Y103" s="2">
        <v>40952</v>
      </c>
      <c r="Z103" s="2">
        <v>41031</v>
      </c>
      <c r="AA103" s="84" t="str">
        <f t="shared" si="20"/>
        <v>Y</v>
      </c>
      <c r="AB103" s="35">
        <v>74356</v>
      </c>
      <c r="AC103" s="15">
        <f t="shared" si="21"/>
        <v>74356</v>
      </c>
      <c r="AD103" s="2">
        <v>41061</v>
      </c>
      <c r="AE103" s="92" t="str">
        <f t="shared" si="22"/>
        <v>Complete</v>
      </c>
      <c r="AF103" s="2"/>
      <c r="AG103" s="4" t="s">
        <v>2756</v>
      </c>
      <c r="AH103" s="89" t="str">
        <f t="shared" si="23"/>
        <v>No Build Required</v>
      </c>
      <c r="AI103" s="2" t="s">
        <v>4508</v>
      </c>
      <c r="AJ103" s="2" t="s">
        <v>4508</v>
      </c>
      <c r="AK103" s="84" t="str">
        <f>IF(Q103="",IF(U103="N","N/A",IF(AL103="","TBD",IF(AL103="N/A","N/A",IF(ISNUMBER(AL103),"Complete","")))),"Removed")</f>
        <v>Complete</v>
      </c>
      <c r="AL103" s="94">
        <v>41222</v>
      </c>
      <c r="AM103" s="89" t="str">
        <f>IF(Q103="",IF(AO103="","TBD",IF(AO103="N/A","N/A",IF(ISNUMBER(AO103),"Complete","TBD"))),"N/A")</f>
        <v>Complete</v>
      </c>
      <c r="AN103" s="2"/>
      <c r="AO103" s="94">
        <v>40773</v>
      </c>
      <c r="AP103" s="97" t="str">
        <f>IF(Q103="",IF(AK103="Complete",IF(AM103="TBD","Waiting on Router","Ready"),"Pending Fiber Completion"),"Removed")</f>
        <v>Ready</v>
      </c>
      <c r="AQ103" s="2"/>
      <c r="AR103" s="4"/>
      <c r="AS103" s="7">
        <v>1</v>
      </c>
      <c r="AT103" s="2"/>
      <c r="AU103" s="2"/>
      <c r="AV103" s="4"/>
    </row>
    <row r="104" spans="1:48" ht="31.5">
      <c r="A104" s="2"/>
      <c r="B104" s="73" t="s">
        <v>1831</v>
      </c>
      <c r="C104" s="73" t="s">
        <v>169</v>
      </c>
      <c r="D104" s="73" t="s">
        <v>774</v>
      </c>
      <c r="E104" s="3" t="s">
        <v>2721</v>
      </c>
      <c r="F104" s="73" t="s">
        <v>6889</v>
      </c>
      <c r="G104" s="73" t="s">
        <v>4852</v>
      </c>
      <c r="H104" s="4" t="s">
        <v>1402</v>
      </c>
      <c r="I104" s="4" t="s">
        <v>249</v>
      </c>
      <c r="J104" s="4">
        <v>25504</v>
      </c>
      <c r="K104" s="4" t="s">
        <v>3340</v>
      </c>
      <c r="L104" s="4" t="s">
        <v>3688</v>
      </c>
      <c r="M104" s="4" t="s">
        <v>3689</v>
      </c>
      <c r="N104" s="4" t="s">
        <v>3430</v>
      </c>
      <c r="O104" s="4">
        <v>123</v>
      </c>
      <c r="P104" s="3"/>
      <c r="Q104" s="4"/>
      <c r="R104" s="4" t="s">
        <v>2727</v>
      </c>
      <c r="S104" s="4" t="s">
        <v>2713</v>
      </c>
      <c r="T104" s="2">
        <v>40835</v>
      </c>
      <c r="U104" s="88" t="str">
        <f t="shared" si="18"/>
        <v>Y</v>
      </c>
      <c r="V104" s="88" t="str">
        <f t="shared" si="19"/>
        <v>Y</v>
      </c>
      <c r="W104" s="34">
        <v>63927.360000000001</v>
      </c>
      <c r="X104" s="4" t="s">
        <v>2756</v>
      </c>
      <c r="Y104" s="2"/>
      <c r="Z104" s="2">
        <v>41008</v>
      </c>
      <c r="AA104" s="84" t="str">
        <f t="shared" si="20"/>
        <v>Y</v>
      </c>
      <c r="AB104" s="35">
        <v>10045</v>
      </c>
      <c r="AC104" s="15">
        <f t="shared" si="21"/>
        <v>10045</v>
      </c>
      <c r="AD104" s="2">
        <v>41061</v>
      </c>
      <c r="AE104" s="92" t="str">
        <f t="shared" si="22"/>
        <v>Complete</v>
      </c>
      <c r="AF104" s="2">
        <v>41059</v>
      </c>
      <c r="AG104" s="4" t="s">
        <v>697</v>
      </c>
      <c r="AH104" s="89" t="str">
        <f t="shared" si="23"/>
        <v>Complete</v>
      </c>
      <c r="AI104" s="2">
        <v>41221</v>
      </c>
      <c r="AJ104" s="2">
        <v>41296</v>
      </c>
      <c r="AK104" s="84" t="str">
        <f>IF(Q104="",IF(U104="N","N/A",IF(AL104="","TBD",IF(AL104="N/A","N/A",IF(ISNUMBER(AL104),"Complete","")))),"Removed")</f>
        <v>Complete</v>
      </c>
      <c r="AL104" s="94">
        <v>41304</v>
      </c>
      <c r="AM104" s="89" t="str">
        <f>IF(Q104="",IF(AO104="","TBD",IF(AO104="N/A","N/A",IF(ISNUMBER(AO104),"Complete","TBD"))),"N/A")</f>
        <v>Complete</v>
      </c>
      <c r="AN104" s="2"/>
      <c r="AO104" s="94">
        <v>40773</v>
      </c>
      <c r="AP104" s="97" t="str">
        <f>IF(Q104="",IF(AK104="Complete",IF(AM104="TBD","Waiting on Router","Ready"),"Pending Fiber Completion"),"Removed")</f>
        <v>Ready</v>
      </c>
      <c r="AQ104" s="2"/>
      <c r="AR104" s="4" t="s">
        <v>6742</v>
      </c>
      <c r="AS104" s="7">
        <v>1</v>
      </c>
      <c r="AT104" s="2"/>
      <c r="AU104" s="2"/>
      <c r="AV104" s="4"/>
    </row>
    <row r="105" spans="1:48">
      <c r="A105" s="2"/>
      <c r="B105" s="73" t="s">
        <v>1832</v>
      </c>
      <c r="C105" s="73" t="s">
        <v>169</v>
      </c>
      <c r="D105" s="73" t="s">
        <v>763</v>
      </c>
      <c r="E105" s="4" t="s">
        <v>2721</v>
      </c>
      <c r="F105" s="73" t="s">
        <v>376</v>
      </c>
      <c r="G105" s="73" t="s">
        <v>4852</v>
      </c>
      <c r="H105" s="4" t="s">
        <v>377</v>
      </c>
      <c r="I105" s="4" t="s">
        <v>249</v>
      </c>
      <c r="J105" s="4">
        <v>25504</v>
      </c>
      <c r="K105" s="4" t="s">
        <v>3339</v>
      </c>
      <c r="L105" s="4"/>
      <c r="M105" s="4"/>
      <c r="N105" s="4" t="s">
        <v>4083</v>
      </c>
      <c r="O105" s="4">
        <v>735</v>
      </c>
      <c r="P105" s="4"/>
      <c r="Q105" s="4"/>
      <c r="R105" s="4" t="s">
        <v>2727</v>
      </c>
      <c r="S105" s="4" t="s">
        <v>2712</v>
      </c>
      <c r="T105" s="2">
        <v>40863</v>
      </c>
      <c r="U105" s="86" t="str">
        <f t="shared" si="18"/>
        <v>Y</v>
      </c>
      <c r="V105" s="86" t="str">
        <f t="shared" si="19"/>
        <v>Y</v>
      </c>
      <c r="W105" s="34">
        <v>25243.05</v>
      </c>
      <c r="X105" s="4" t="s">
        <v>2756</v>
      </c>
      <c r="Y105" s="2"/>
      <c r="Z105" s="2">
        <v>40962</v>
      </c>
      <c r="AA105" s="84" t="str">
        <f t="shared" si="20"/>
        <v>Y</v>
      </c>
      <c r="AB105" s="35">
        <v>1265</v>
      </c>
      <c r="AC105" s="15">
        <f t="shared" si="21"/>
        <v>1265</v>
      </c>
      <c r="AD105" s="2">
        <v>41061</v>
      </c>
      <c r="AE105" s="92" t="str">
        <f t="shared" si="22"/>
        <v>Complete</v>
      </c>
      <c r="AF105" s="2">
        <v>40994</v>
      </c>
      <c r="AG105" s="4" t="s">
        <v>2756</v>
      </c>
      <c r="AH105" s="89" t="str">
        <f t="shared" si="23"/>
        <v>No Build Required</v>
      </c>
      <c r="AI105" s="2" t="s">
        <v>4508</v>
      </c>
      <c r="AJ105" s="2" t="s">
        <v>4508</v>
      </c>
      <c r="AK105" s="84" t="str">
        <f>IF(Q105="",IF(U105="N","N/A",IF(AL105="","TBD",IF(AL105="N/A","N/A",IF(ISNUMBER(AL105),"Complete","")))),"Removed")</f>
        <v>Complete</v>
      </c>
      <c r="AL105" s="94">
        <v>40994</v>
      </c>
      <c r="AM105" s="89" t="str">
        <f>IF(Q105="",IF(AO105="","TBD",IF(AO105="N/A","N/A",IF(ISNUMBER(AO105),"Complete","TBD"))),"N/A")</f>
        <v>Complete</v>
      </c>
      <c r="AN105" s="2">
        <v>40997</v>
      </c>
      <c r="AO105" s="94">
        <v>40963</v>
      </c>
      <c r="AP105" s="97" t="str">
        <f>IF(Q105="",IF(AK105="Complete",IF(AM105="TBD","Waiting on Router","Ready"),"Pending Fiber Completion"),"Removed")</f>
        <v>Ready</v>
      </c>
      <c r="AQ105" s="2">
        <v>40997</v>
      </c>
      <c r="AR105" s="4"/>
      <c r="AS105" s="7">
        <v>1</v>
      </c>
      <c r="AT105" s="2"/>
      <c r="AU105" s="2"/>
      <c r="AV105" s="4"/>
    </row>
    <row r="106" spans="1:48" ht="78.75">
      <c r="A106" s="2"/>
      <c r="B106" s="73" t="s">
        <v>1833</v>
      </c>
      <c r="C106" s="73" t="s">
        <v>169</v>
      </c>
      <c r="D106" s="73" t="s">
        <v>763</v>
      </c>
      <c r="E106" s="4" t="s">
        <v>2721</v>
      </c>
      <c r="F106" s="73" t="s">
        <v>378</v>
      </c>
      <c r="G106" s="73" t="s">
        <v>4852</v>
      </c>
      <c r="H106" s="4" t="s">
        <v>379</v>
      </c>
      <c r="I106" s="4" t="s">
        <v>380</v>
      </c>
      <c r="J106" s="4">
        <v>25537</v>
      </c>
      <c r="K106" s="4" t="s">
        <v>3338</v>
      </c>
      <c r="L106" s="4"/>
      <c r="M106" s="4"/>
      <c r="N106" s="4" t="s">
        <v>4110</v>
      </c>
      <c r="O106" s="4">
        <v>733</v>
      </c>
      <c r="P106" s="4"/>
      <c r="Q106" s="4"/>
      <c r="R106" s="4" t="s">
        <v>2727</v>
      </c>
      <c r="S106" s="4" t="s">
        <v>2712</v>
      </c>
      <c r="T106" s="2">
        <v>40833</v>
      </c>
      <c r="U106" s="86" t="str">
        <f t="shared" si="18"/>
        <v>Y</v>
      </c>
      <c r="V106" s="86" t="str">
        <f t="shared" si="19"/>
        <v>Y</v>
      </c>
      <c r="W106" s="34">
        <v>42351.74</v>
      </c>
      <c r="X106" s="4" t="s">
        <v>2756</v>
      </c>
      <c r="Y106" s="2"/>
      <c r="Z106" s="2">
        <v>41008</v>
      </c>
      <c r="AA106" s="84" t="str">
        <f t="shared" si="20"/>
        <v>Y</v>
      </c>
      <c r="AB106" s="35">
        <v>2090</v>
      </c>
      <c r="AC106" s="15">
        <f t="shared" si="21"/>
        <v>2090</v>
      </c>
      <c r="AD106" s="2">
        <v>41061</v>
      </c>
      <c r="AE106" s="92" t="str">
        <f t="shared" si="22"/>
        <v>Complete</v>
      </c>
      <c r="AF106" s="2">
        <v>41040</v>
      </c>
      <c r="AG106" s="4" t="s">
        <v>697</v>
      </c>
      <c r="AH106" s="89" t="str">
        <f t="shared" si="23"/>
        <v>Complete</v>
      </c>
      <c r="AI106" s="2" t="s">
        <v>4508</v>
      </c>
      <c r="AJ106" s="2">
        <v>41080</v>
      </c>
      <c r="AK106" s="84" t="str">
        <f>IF(Q106="",IF(U106="N","N/A",IF(AL106="","TBD",IF(AL106="N/A","N/A",IF(ISNUMBER(AL106),"Complete","")))),"Removed")</f>
        <v>Complete</v>
      </c>
      <c r="AL106" s="94">
        <v>41040</v>
      </c>
      <c r="AM106" s="89" t="str">
        <f>IF(Q106="",IF(AO106="","TBD",IF(AO106="N/A","N/A",IF(ISNUMBER(AO106),"Complete","TBD"))),"N/A")</f>
        <v>Complete</v>
      </c>
      <c r="AN106" s="2"/>
      <c r="AO106" s="94">
        <v>40963</v>
      </c>
      <c r="AP106" s="97" t="str">
        <f>IF(Q106="",IF(AK106="Complete",IF(AM106="TBD","Waiting on Router","Ready"),"Pending Fiber Completion"),"Removed")</f>
        <v>Ready</v>
      </c>
      <c r="AQ106" s="2"/>
      <c r="AR106" s="4" t="s">
        <v>5237</v>
      </c>
      <c r="AS106" s="7">
        <v>1</v>
      </c>
      <c r="AT106" s="2"/>
      <c r="AU106" s="2"/>
      <c r="AV106" s="4"/>
    </row>
    <row r="107" spans="1:48">
      <c r="A107" s="1"/>
      <c r="B107" s="72" t="s">
        <v>1834</v>
      </c>
      <c r="C107" s="72" t="s">
        <v>169</v>
      </c>
      <c r="D107" s="72" t="s">
        <v>763</v>
      </c>
      <c r="E107" s="8" t="s">
        <v>2721</v>
      </c>
      <c r="F107" s="73" t="s">
        <v>381</v>
      </c>
      <c r="G107" s="72" t="s">
        <v>4852</v>
      </c>
      <c r="H107" s="8" t="s">
        <v>382</v>
      </c>
      <c r="I107" s="8" t="s">
        <v>383</v>
      </c>
      <c r="J107" s="8"/>
      <c r="K107" s="8" t="s">
        <v>3337</v>
      </c>
      <c r="L107" s="4"/>
      <c r="M107" s="8"/>
      <c r="N107" s="8" t="s">
        <v>4191</v>
      </c>
      <c r="O107" s="8">
        <v>760</v>
      </c>
      <c r="P107" s="8"/>
      <c r="Q107" s="4"/>
      <c r="R107" s="4" t="s">
        <v>2727</v>
      </c>
      <c r="S107" s="8" t="s">
        <v>2712</v>
      </c>
      <c r="T107" s="1">
        <v>40802</v>
      </c>
      <c r="U107" s="77" t="str">
        <f t="shared" si="18"/>
        <v>Y</v>
      </c>
      <c r="V107" s="77" t="str">
        <f t="shared" si="19"/>
        <v>Y</v>
      </c>
      <c r="W107" s="32">
        <v>19249.689999999999</v>
      </c>
      <c r="X107" s="8" t="s">
        <v>2756</v>
      </c>
      <c r="Y107" s="1"/>
      <c r="Z107" s="1">
        <v>40807</v>
      </c>
      <c r="AA107" s="84" t="str">
        <f t="shared" si="20"/>
        <v>Y</v>
      </c>
      <c r="AB107" s="33">
        <v>260</v>
      </c>
      <c r="AC107" s="15">
        <f t="shared" si="21"/>
        <v>260</v>
      </c>
      <c r="AD107" s="1">
        <v>41061</v>
      </c>
      <c r="AE107" s="92" t="str">
        <f t="shared" si="22"/>
        <v>Complete</v>
      </c>
      <c r="AF107" s="1"/>
      <c r="AG107" s="8" t="s">
        <v>2756</v>
      </c>
      <c r="AH107" s="89" t="str">
        <f t="shared" si="23"/>
        <v>No Build Required</v>
      </c>
      <c r="AI107" s="2" t="s">
        <v>4508</v>
      </c>
      <c r="AJ107" s="2" t="s">
        <v>4508</v>
      </c>
      <c r="AK107" s="84" t="str">
        <f>IF(Q107="",IF(U107="N","N/A",IF(AL107="","TBD",IF(AL107="N/A","N/A",IF(ISNUMBER(AL107),"Complete","")))),"Removed")</f>
        <v>Complete</v>
      </c>
      <c r="AL107" s="93">
        <v>41232</v>
      </c>
      <c r="AM107" s="89" t="str">
        <f>IF(Q107="",IF(AO107="","TBD",IF(AO107="N/A","N/A",IF(ISNUMBER(AO107),"Complete","TBD"))),"N/A")</f>
        <v>Complete</v>
      </c>
      <c r="AN107" s="1"/>
      <c r="AO107" s="93">
        <v>40996</v>
      </c>
      <c r="AP107" s="97" t="str">
        <f>IF(Q107="",IF(AK107="Complete",IF(AM107="TBD","Waiting on Router","Ready"),"Pending Fiber Completion"),"Removed")</f>
        <v>Ready</v>
      </c>
      <c r="AQ107" s="1"/>
      <c r="AR107" s="4"/>
      <c r="AS107" s="9">
        <v>1</v>
      </c>
      <c r="AT107" s="1"/>
      <c r="AU107" s="1"/>
      <c r="AV107" s="4"/>
    </row>
    <row r="108" spans="1:48">
      <c r="A108" s="2"/>
      <c r="B108" s="73" t="s">
        <v>1835</v>
      </c>
      <c r="C108" s="73" t="s">
        <v>169</v>
      </c>
      <c r="D108" s="73" t="s">
        <v>763</v>
      </c>
      <c r="E108" s="4" t="s">
        <v>2721</v>
      </c>
      <c r="F108" s="73" t="s">
        <v>417</v>
      </c>
      <c r="G108" s="73" t="s">
        <v>4852</v>
      </c>
      <c r="H108" s="4" t="s">
        <v>418</v>
      </c>
      <c r="I108" s="4" t="s">
        <v>44</v>
      </c>
      <c r="J108" s="4"/>
      <c r="K108" s="4" t="s">
        <v>3336</v>
      </c>
      <c r="L108" s="4"/>
      <c r="M108" s="4"/>
      <c r="N108" s="4" t="s">
        <v>4098</v>
      </c>
      <c r="O108" s="4">
        <v>669</v>
      </c>
      <c r="P108" s="4"/>
      <c r="Q108" s="4"/>
      <c r="R108" s="4" t="s">
        <v>2727</v>
      </c>
      <c r="S108" s="4" t="s">
        <v>2712</v>
      </c>
      <c r="T108" s="2">
        <v>40805</v>
      </c>
      <c r="U108" s="86" t="str">
        <f t="shared" si="18"/>
        <v>Y</v>
      </c>
      <c r="V108" s="86" t="str">
        <f t="shared" si="19"/>
        <v>Y</v>
      </c>
      <c r="W108" s="34" t="s">
        <v>6890</v>
      </c>
      <c r="X108" s="4" t="s">
        <v>697</v>
      </c>
      <c r="Y108" s="2">
        <v>41036</v>
      </c>
      <c r="Z108" s="2">
        <v>41053</v>
      </c>
      <c r="AA108" s="84" t="str">
        <f t="shared" si="20"/>
        <v>Y</v>
      </c>
      <c r="AB108" s="35">
        <v>250</v>
      </c>
      <c r="AC108" s="15">
        <f t="shared" si="21"/>
        <v>250</v>
      </c>
      <c r="AD108" s="2">
        <v>41061</v>
      </c>
      <c r="AE108" s="92" t="str">
        <f t="shared" si="22"/>
        <v>Complete</v>
      </c>
      <c r="AF108" s="2">
        <v>41079</v>
      </c>
      <c r="AG108" s="4" t="s">
        <v>2756</v>
      </c>
      <c r="AH108" s="89" t="str">
        <f t="shared" si="23"/>
        <v>No Build Required</v>
      </c>
      <c r="AI108" s="2" t="s">
        <v>4508</v>
      </c>
      <c r="AJ108" s="2" t="s">
        <v>4508</v>
      </c>
      <c r="AK108" s="84" t="str">
        <f>IF(Q108="",IF(U108="N","N/A",IF(AL108="","TBD",IF(AL108="N/A","N/A",IF(ISNUMBER(AL108),"Complete","")))),"Removed")</f>
        <v>Complete</v>
      </c>
      <c r="AL108" s="94">
        <v>41079</v>
      </c>
      <c r="AM108" s="89" t="str">
        <f>IF(Q108="",IF(AO108="","TBD",IF(AO108="N/A","N/A",IF(ISNUMBER(AO108),"Complete","TBD"))),"N/A")</f>
        <v>Complete</v>
      </c>
      <c r="AN108" s="2">
        <v>41082</v>
      </c>
      <c r="AO108" s="94">
        <v>40920</v>
      </c>
      <c r="AP108" s="97" t="str">
        <f>IF(Q108="",IF(AK108="Complete",IF(AM108="TBD","Waiting on Router","Ready"),"Pending Fiber Completion"),"Removed")</f>
        <v>Ready</v>
      </c>
      <c r="AQ108" s="2">
        <v>41082</v>
      </c>
      <c r="AR108" s="4"/>
      <c r="AS108" s="7">
        <v>1</v>
      </c>
      <c r="AT108" s="2"/>
      <c r="AU108" s="2"/>
      <c r="AV108" s="4"/>
    </row>
    <row r="109" spans="1:48">
      <c r="A109" s="2"/>
      <c r="B109" s="73" t="s">
        <v>1836</v>
      </c>
      <c r="C109" s="73" t="s">
        <v>169</v>
      </c>
      <c r="D109" s="73" t="s">
        <v>763</v>
      </c>
      <c r="E109" s="4" t="s">
        <v>2721</v>
      </c>
      <c r="F109" s="73" t="s">
        <v>419</v>
      </c>
      <c r="G109" s="73" t="s">
        <v>4852</v>
      </c>
      <c r="H109" s="4" t="s">
        <v>420</v>
      </c>
      <c r="I109" s="4" t="s">
        <v>44</v>
      </c>
      <c r="J109" s="4"/>
      <c r="K109" s="4" t="s">
        <v>3335</v>
      </c>
      <c r="L109" s="4"/>
      <c r="M109" s="4"/>
      <c r="N109" s="4" t="s">
        <v>4123</v>
      </c>
      <c r="O109" s="4">
        <v>741</v>
      </c>
      <c r="P109" s="4"/>
      <c r="Q109" s="4"/>
      <c r="R109" s="4" t="s">
        <v>2727</v>
      </c>
      <c r="S109" s="4" t="s">
        <v>2712</v>
      </c>
      <c r="T109" s="2">
        <v>40808</v>
      </c>
      <c r="U109" s="86" t="str">
        <f t="shared" si="18"/>
        <v>Y</v>
      </c>
      <c r="V109" s="86" t="str">
        <f t="shared" si="19"/>
        <v>Y</v>
      </c>
      <c r="W109" s="34">
        <v>19377.82</v>
      </c>
      <c r="X109" s="4" t="s">
        <v>2756</v>
      </c>
      <c r="Y109" s="2"/>
      <c r="Z109" s="2">
        <v>40962</v>
      </c>
      <c r="AA109" s="84" t="str">
        <f t="shared" si="20"/>
        <v>Y</v>
      </c>
      <c r="AB109" s="35">
        <v>365</v>
      </c>
      <c r="AC109" s="15">
        <f t="shared" si="21"/>
        <v>365</v>
      </c>
      <c r="AD109" s="2">
        <v>41061</v>
      </c>
      <c r="AE109" s="92" t="str">
        <f t="shared" si="22"/>
        <v>Complete</v>
      </c>
      <c r="AF109" s="2">
        <v>40998</v>
      </c>
      <c r="AG109" s="4" t="s">
        <v>2756</v>
      </c>
      <c r="AH109" s="89" t="str">
        <f t="shared" si="23"/>
        <v>No Build Required</v>
      </c>
      <c r="AI109" s="2" t="s">
        <v>4508</v>
      </c>
      <c r="AJ109" s="2" t="s">
        <v>4508</v>
      </c>
      <c r="AK109" s="84" t="str">
        <f>IF(Q109="",IF(U109="N","N/A",IF(AL109="","TBD",IF(AL109="N/A","N/A",IF(ISNUMBER(AL109),"Complete","")))),"Removed")</f>
        <v>Complete</v>
      </c>
      <c r="AL109" s="94">
        <v>40998</v>
      </c>
      <c r="AM109" s="89" t="str">
        <f>IF(Q109="",IF(AO109="","TBD",IF(AO109="N/A","N/A",IF(ISNUMBER(AO109),"Complete","TBD"))),"N/A")</f>
        <v>Complete</v>
      </c>
      <c r="AN109" s="2">
        <v>41004</v>
      </c>
      <c r="AO109" s="94">
        <v>40970</v>
      </c>
      <c r="AP109" s="97" t="str">
        <f>IF(Q109="",IF(AK109="Complete",IF(AM109="TBD","Waiting on Router","Ready"),"Pending Fiber Completion"),"Removed")</f>
        <v>Ready</v>
      </c>
      <c r="AQ109" s="2">
        <v>41004</v>
      </c>
      <c r="AR109" s="4"/>
      <c r="AS109" s="7">
        <v>1</v>
      </c>
      <c r="AT109" s="2"/>
      <c r="AU109" s="2"/>
      <c r="AV109" s="4"/>
    </row>
    <row r="110" spans="1:48" ht="47.25">
      <c r="A110" s="2"/>
      <c r="B110" s="73" t="s">
        <v>1837</v>
      </c>
      <c r="C110" s="73" t="s">
        <v>169</v>
      </c>
      <c r="D110" s="73" t="s">
        <v>763</v>
      </c>
      <c r="E110" s="4" t="s">
        <v>2721</v>
      </c>
      <c r="F110" s="73" t="s">
        <v>421</v>
      </c>
      <c r="G110" s="73" t="s">
        <v>4852</v>
      </c>
      <c r="H110" s="4" t="s">
        <v>422</v>
      </c>
      <c r="I110" s="4" t="s">
        <v>44</v>
      </c>
      <c r="J110" s="4"/>
      <c r="K110" s="4" t="s">
        <v>3334</v>
      </c>
      <c r="L110" s="4"/>
      <c r="M110" s="4"/>
      <c r="N110" s="4" t="s">
        <v>6841</v>
      </c>
      <c r="O110" s="4">
        <v>663</v>
      </c>
      <c r="P110" s="4"/>
      <c r="Q110" s="4"/>
      <c r="R110" s="4" t="s">
        <v>2727</v>
      </c>
      <c r="S110" s="4" t="s">
        <v>2712</v>
      </c>
      <c r="T110" s="2">
        <v>40738</v>
      </c>
      <c r="U110" s="86" t="str">
        <f t="shared" si="18"/>
        <v>Y</v>
      </c>
      <c r="V110" s="86" t="str">
        <f t="shared" si="19"/>
        <v>Y</v>
      </c>
      <c r="W110" s="34">
        <v>33952.379999999997</v>
      </c>
      <c r="X110" s="4" t="s">
        <v>697</v>
      </c>
      <c r="Y110" s="2">
        <v>40800</v>
      </c>
      <c r="Z110" s="2">
        <v>41002</v>
      </c>
      <c r="AA110" s="84" t="str">
        <f t="shared" si="20"/>
        <v>Y</v>
      </c>
      <c r="AB110" s="35">
        <v>902</v>
      </c>
      <c r="AC110" s="15">
        <f t="shared" si="21"/>
        <v>902</v>
      </c>
      <c r="AD110" s="2">
        <v>41061</v>
      </c>
      <c r="AE110" s="92" t="str">
        <f t="shared" si="22"/>
        <v>Complete</v>
      </c>
      <c r="AF110" s="2">
        <v>41024</v>
      </c>
      <c r="AG110" s="4" t="s">
        <v>2756</v>
      </c>
      <c r="AH110" s="89" t="str">
        <f t="shared" si="23"/>
        <v>No Build Required</v>
      </c>
      <c r="AI110" s="2" t="s">
        <v>4508</v>
      </c>
      <c r="AJ110" s="2" t="s">
        <v>4508</v>
      </c>
      <c r="AK110" s="84" t="str">
        <f>IF(Q110="",IF(U110="N","N/A",IF(AL110="","TBD",IF(AL110="N/A","N/A",IF(ISNUMBER(AL110),"Complete","")))),"Removed")</f>
        <v>Complete</v>
      </c>
      <c r="AL110" s="94">
        <v>41024</v>
      </c>
      <c r="AM110" s="89" t="str">
        <f>IF(Q110="",IF(AO110="","TBD",IF(AO110="N/A","N/A",IF(ISNUMBER(AO110),"Complete","TBD"))),"N/A")</f>
        <v>Complete</v>
      </c>
      <c r="AN110" s="2">
        <v>41026</v>
      </c>
      <c r="AO110" s="94">
        <v>41485</v>
      </c>
      <c r="AP110" s="97" t="str">
        <f>IF(Q110="",IF(AK110="Complete",IF(AM110="TBD","Waiting on Router","Ready"),"Pending Fiber Completion"),"Removed")</f>
        <v>Ready</v>
      </c>
      <c r="AQ110" s="2">
        <v>41026</v>
      </c>
      <c r="AR110" s="4" t="s">
        <v>6856</v>
      </c>
      <c r="AS110" s="7">
        <v>1</v>
      </c>
      <c r="AT110" s="2"/>
      <c r="AU110" s="2"/>
      <c r="AV110" s="4"/>
    </row>
    <row r="111" spans="1:48">
      <c r="A111" s="2"/>
      <c r="B111" s="73" t="s">
        <v>1838</v>
      </c>
      <c r="C111" s="73" t="s">
        <v>169</v>
      </c>
      <c r="D111" s="73" t="s">
        <v>763</v>
      </c>
      <c r="E111" s="4" t="s">
        <v>2721</v>
      </c>
      <c r="F111" s="73" t="s">
        <v>423</v>
      </c>
      <c r="G111" s="73" t="s">
        <v>4852</v>
      </c>
      <c r="H111" s="4" t="s">
        <v>424</v>
      </c>
      <c r="I111" s="4" t="s">
        <v>44</v>
      </c>
      <c r="J111" s="4"/>
      <c r="K111" s="4" t="s">
        <v>3334</v>
      </c>
      <c r="L111" s="4"/>
      <c r="M111" s="4"/>
      <c r="N111" s="4" t="s">
        <v>4213</v>
      </c>
      <c r="O111" s="4">
        <v>767</v>
      </c>
      <c r="P111" s="4"/>
      <c r="Q111" s="4"/>
      <c r="R111" s="4" t="s">
        <v>2727</v>
      </c>
      <c r="S111" s="4" t="s">
        <v>2712</v>
      </c>
      <c r="T111" s="2">
        <v>40855</v>
      </c>
      <c r="U111" s="86" t="str">
        <f t="shared" si="18"/>
        <v>Y</v>
      </c>
      <c r="V111" s="86" t="str">
        <f t="shared" si="19"/>
        <v>Y</v>
      </c>
      <c r="W111" s="34" t="s">
        <v>6891</v>
      </c>
      <c r="X111" s="4" t="s">
        <v>697</v>
      </c>
      <c r="Y111" s="2" t="s">
        <v>4815</v>
      </c>
      <c r="Z111" s="2">
        <v>41044</v>
      </c>
      <c r="AA111" s="84" t="str">
        <f t="shared" si="20"/>
        <v>Y</v>
      </c>
      <c r="AB111" s="35">
        <v>1185</v>
      </c>
      <c r="AC111" s="15">
        <f t="shared" si="21"/>
        <v>1185</v>
      </c>
      <c r="AD111" s="2">
        <v>41061</v>
      </c>
      <c r="AE111" s="92" t="str">
        <f t="shared" si="22"/>
        <v>Complete</v>
      </c>
      <c r="AF111" s="2">
        <v>41157</v>
      </c>
      <c r="AG111" s="4" t="s">
        <v>2756</v>
      </c>
      <c r="AH111" s="89" t="str">
        <f t="shared" si="23"/>
        <v>No Build Required</v>
      </c>
      <c r="AI111" s="2" t="s">
        <v>4508</v>
      </c>
      <c r="AJ111" s="2" t="s">
        <v>4508</v>
      </c>
      <c r="AK111" s="84" t="str">
        <f>IF(Q111="",IF(U111="N","N/A",IF(AL111="","TBD",IF(AL111="N/A","N/A",IF(ISNUMBER(AL111),"Complete","")))),"Removed")</f>
        <v>Complete</v>
      </c>
      <c r="AL111" s="94">
        <v>41157</v>
      </c>
      <c r="AM111" s="89" t="str">
        <f>IF(Q111="",IF(AO111="","TBD",IF(AO111="N/A","N/A",IF(ISNUMBER(AO111),"Complete","TBD"))),"N/A")</f>
        <v>Complete</v>
      </c>
      <c r="AN111" s="2">
        <v>41159</v>
      </c>
      <c r="AO111" s="94">
        <v>40996</v>
      </c>
      <c r="AP111" s="97" t="str">
        <f>IF(Q111="",IF(AK111="Complete",IF(AM111="TBD","Waiting on Router","Ready"),"Pending Fiber Completion"),"Removed")</f>
        <v>Ready</v>
      </c>
      <c r="AQ111" s="2">
        <v>41159</v>
      </c>
      <c r="AR111" s="4" t="s">
        <v>6842</v>
      </c>
      <c r="AS111" s="7">
        <v>1</v>
      </c>
      <c r="AT111" s="2"/>
      <c r="AU111" s="2"/>
      <c r="AV111" s="4"/>
    </row>
    <row r="112" spans="1:48">
      <c r="A112" s="2"/>
      <c r="B112" s="73" t="s">
        <v>1839</v>
      </c>
      <c r="C112" s="73" t="s">
        <v>169</v>
      </c>
      <c r="D112" s="73" t="s">
        <v>763</v>
      </c>
      <c r="E112" s="4" t="s">
        <v>2721</v>
      </c>
      <c r="F112" s="73" t="s">
        <v>459</v>
      </c>
      <c r="G112" s="73" t="s">
        <v>4852</v>
      </c>
      <c r="H112" s="4" t="s">
        <v>460</v>
      </c>
      <c r="I112" s="4" t="s">
        <v>461</v>
      </c>
      <c r="J112" s="4"/>
      <c r="K112" s="4" t="s">
        <v>3333</v>
      </c>
      <c r="L112" s="4"/>
      <c r="M112" s="4"/>
      <c r="N112" s="4" t="s">
        <v>4150</v>
      </c>
      <c r="O112" s="4">
        <v>751</v>
      </c>
      <c r="P112" s="4"/>
      <c r="Q112" s="4"/>
      <c r="R112" s="4" t="s">
        <v>2727</v>
      </c>
      <c r="S112" s="4" t="s">
        <v>2712</v>
      </c>
      <c r="T112" s="2">
        <v>40802</v>
      </c>
      <c r="U112" s="86" t="str">
        <f t="shared" si="18"/>
        <v>Y</v>
      </c>
      <c r="V112" s="86" t="str">
        <f t="shared" si="19"/>
        <v>Y</v>
      </c>
      <c r="W112" s="34">
        <v>24982.44</v>
      </c>
      <c r="X112" s="4" t="s">
        <v>2756</v>
      </c>
      <c r="Y112" s="2"/>
      <c r="Z112" s="2">
        <v>40795</v>
      </c>
      <c r="AA112" s="84" t="str">
        <f t="shared" si="20"/>
        <v>Y</v>
      </c>
      <c r="AB112" s="35">
        <v>374</v>
      </c>
      <c r="AC112" s="15">
        <f t="shared" si="21"/>
        <v>374</v>
      </c>
      <c r="AD112" s="2">
        <v>40909</v>
      </c>
      <c r="AE112" s="92" t="str">
        <f t="shared" si="22"/>
        <v>Complete</v>
      </c>
      <c r="AF112" s="2">
        <v>40877</v>
      </c>
      <c r="AG112" s="4" t="s">
        <v>2756</v>
      </c>
      <c r="AH112" s="89" t="str">
        <f t="shared" si="23"/>
        <v>No Build Required</v>
      </c>
      <c r="AI112" s="2" t="s">
        <v>4508</v>
      </c>
      <c r="AJ112" s="2" t="s">
        <v>4508</v>
      </c>
      <c r="AK112" s="84" t="str">
        <f>IF(Q112="",IF(U112="N","N/A",IF(AL112="","TBD",IF(AL112="N/A","N/A",IF(ISNUMBER(AL112),"Complete","")))),"Removed")</f>
        <v>Complete</v>
      </c>
      <c r="AL112" s="94">
        <v>40878</v>
      </c>
      <c r="AM112" s="89" t="str">
        <f>IF(Q112="",IF(AO112="","TBD",IF(AO112="N/A","N/A",IF(ISNUMBER(AO112),"Complete","TBD"))),"N/A")</f>
        <v>Complete</v>
      </c>
      <c r="AN112" s="2">
        <v>40976</v>
      </c>
      <c r="AO112" s="94">
        <v>40970</v>
      </c>
      <c r="AP112" s="97" t="str">
        <f>IF(Q112="",IF(AK112="Complete",IF(AM112="TBD","Waiting on Router","Ready"),"Pending Fiber Completion"),"Removed")</f>
        <v>Ready</v>
      </c>
      <c r="AQ112" s="2">
        <v>40976</v>
      </c>
      <c r="AR112" s="4" t="s">
        <v>6843</v>
      </c>
      <c r="AS112" s="7">
        <v>1</v>
      </c>
      <c r="AT112" s="2"/>
      <c r="AU112" s="2"/>
      <c r="AV112" s="4"/>
    </row>
    <row r="113" spans="1:48" ht="31.5">
      <c r="A113" s="2"/>
      <c r="B113" s="73" t="s">
        <v>1840</v>
      </c>
      <c r="C113" s="73" t="s">
        <v>169</v>
      </c>
      <c r="D113" s="73" t="s">
        <v>764</v>
      </c>
      <c r="E113" s="4" t="s">
        <v>2721</v>
      </c>
      <c r="F113" s="73" t="s">
        <v>6892</v>
      </c>
      <c r="G113" s="73" t="s">
        <v>4852</v>
      </c>
      <c r="H113" s="4" t="s">
        <v>300</v>
      </c>
      <c r="I113" s="4" t="s">
        <v>44</v>
      </c>
      <c r="J113" s="4">
        <v>25712</v>
      </c>
      <c r="K113" s="4" t="s">
        <v>3332</v>
      </c>
      <c r="L113" s="4" t="s">
        <v>4550</v>
      </c>
      <c r="M113" s="4"/>
      <c r="N113" s="4" t="s">
        <v>4078</v>
      </c>
      <c r="O113" s="4">
        <v>1023</v>
      </c>
      <c r="P113" s="4" t="s">
        <v>4383</v>
      </c>
      <c r="Q113" s="4"/>
      <c r="R113" s="4" t="s">
        <v>2727</v>
      </c>
      <c r="S113" s="4" t="s">
        <v>2715</v>
      </c>
      <c r="T113" s="2">
        <v>40816</v>
      </c>
      <c r="U113" s="86" t="str">
        <f t="shared" si="18"/>
        <v>Y</v>
      </c>
      <c r="V113" s="86" t="str">
        <f t="shared" si="19"/>
        <v>Y</v>
      </c>
      <c r="W113" s="34">
        <v>14844.62</v>
      </c>
      <c r="X113" s="4" t="s">
        <v>2756</v>
      </c>
      <c r="Y113" s="2"/>
      <c r="Z113" s="2">
        <v>40822</v>
      </c>
      <c r="AA113" s="84" t="str">
        <f t="shared" si="20"/>
        <v>Y</v>
      </c>
      <c r="AB113" s="35">
        <v>425</v>
      </c>
      <c r="AC113" s="15">
        <f t="shared" si="21"/>
        <v>425</v>
      </c>
      <c r="AD113" s="2">
        <v>40847</v>
      </c>
      <c r="AE113" s="92" t="str">
        <f t="shared" si="22"/>
        <v>Complete</v>
      </c>
      <c r="AF113" s="2">
        <v>40845</v>
      </c>
      <c r="AG113" s="4" t="s">
        <v>2756</v>
      </c>
      <c r="AH113" s="89" t="str">
        <f t="shared" si="23"/>
        <v>No Build Required</v>
      </c>
      <c r="AI113" s="2" t="s">
        <v>4508</v>
      </c>
      <c r="AJ113" s="2" t="s">
        <v>4508</v>
      </c>
      <c r="AK113" s="84" t="str">
        <f>IF(Q113="",IF(U113="N","N/A",IF(AL113="","TBD",IF(AL113="N/A","N/A",IF(ISNUMBER(AL113),"Complete","")))),"Removed")</f>
        <v>Complete</v>
      </c>
      <c r="AL113" s="94">
        <v>40847</v>
      </c>
      <c r="AM113" s="89" t="str">
        <f>IF(Q113="",IF(AO113="","TBD",IF(AO113="N/A","N/A",IF(ISNUMBER(AO113),"Complete","TBD"))),"N/A")</f>
        <v>Complete</v>
      </c>
      <c r="AN113" s="2">
        <v>40933</v>
      </c>
      <c r="AO113" s="94">
        <v>40844</v>
      </c>
      <c r="AP113" s="97" t="str">
        <f>IF(Q113="",IF(AK113="Complete",IF(AM113="TBD","Waiting on Router","Ready"),"Pending Fiber Completion"),"Removed")</f>
        <v>Ready</v>
      </c>
      <c r="AQ113" s="2">
        <v>40934</v>
      </c>
      <c r="AR113" s="4"/>
      <c r="AS113" s="7">
        <v>1</v>
      </c>
      <c r="AT113" s="2"/>
      <c r="AU113" s="2"/>
      <c r="AV113" s="4"/>
    </row>
    <row r="114" spans="1:48">
      <c r="A114" s="1"/>
      <c r="B114" s="74" t="s">
        <v>1841</v>
      </c>
      <c r="C114" s="74" t="s">
        <v>169</v>
      </c>
      <c r="D114" s="74" t="s">
        <v>761</v>
      </c>
      <c r="E114" s="9" t="s">
        <v>2721</v>
      </c>
      <c r="F114" s="79" t="s">
        <v>170</v>
      </c>
      <c r="G114" s="74" t="s">
        <v>4852</v>
      </c>
      <c r="H114" s="9" t="s">
        <v>720</v>
      </c>
      <c r="I114" s="9" t="s">
        <v>44</v>
      </c>
      <c r="J114" s="9">
        <v>25701</v>
      </c>
      <c r="K114" s="9" t="s">
        <v>3331</v>
      </c>
      <c r="L114" s="7" t="s">
        <v>3876</v>
      </c>
      <c r="M114" s="9" t="s">
        <v>3877</v>
      </c>
      <c r="N114" s="9" t="s">
        <v>4598</v>
      </c>
      <c r="O114" s="9">
        <v>1379</v>
      </c>
      <c r="P114" s="9"/>
      <c r="Q114" s="7"/>
      <c r="R114" s="7" t="s">
        <v>2727</v>
      </c>
      <c r="S114" s="9"/>
      <c r="T114" s="1">
        <v>40802</v>
      </c>
      <c r="U114" s="87" t="str">
        <f t="shared" si="18"/>
        <v>Y</v>
      </c>
      <c r="V114" s="87" t="str">
        <f t="shared" si="19"/>
        <v>Y</v>
      </c>
      <c r="W114" s="32">
        <v>28372.06</v>
      </c>
      <c r="X114" s="9" t="s">
        <v>2756</v>
      </c>
      <c r="Y114" s="1"/>
      <c r="Z114" s="1">
        <v>41002</v>
      </c>
      <c r="AA114" s="84" t="str">
        <f t="shared" si="20"/>
        <v>Y</v>
      </c>
      <c r="AB114" s="33">
        <v>1040</v>
      </c>
      <c r="AC114" s="15">
        <f t="shared" si="21"/>
        <v>1040</v>
      </c>
      <c r="AD114" s="1">
        <v>41061</v>
      </c>
      <c r="AE114" s="92" t="str">
        <f t="shared" si="22"/>
        <v>Complete</v>
      </c>
      <c r="AF114" s="1">
        <v>41023</v>
      </c>
      <c r="AG114" s="9" t="s">
        <v>2756</v>
      </c>
      <c r="AH114" s="89" t="str">
        <f t="shared" si="23"/>
        <v>No Build Required</v>
      </c>
      <c r="AI114" s="2" t="s">
        <v>4508</v>
      </c>
      <c r="AJ114" s="2" t="s">
        <v>4508</v>
      </c>
      <c r="AK114" s="84" t="str">
        <f>IF(Q114="",IF(U114="N","N/A",IF(AL114="","TBD",IF(AL114="N/A","N/A",IF(ISNUMBER(AL114),"Complete","")))),"Removed")</f>
        <v>Complete</v>
      </c>
      <c r="AL114" s="93">
        <v>41023</v>
      </c>
      <c r="AM114" s="89" t="str">
        <f>IF(Q114="",IF(AO114="","TBD",IF(AO114="N/A","N/A",IF(ISNUMBER(AO114),"Complete","TBD"))),"N/A")</f>
        <v>Complete</v>
      </c>
      <c r="AN114" s="1">
        <v>41026</v>
      </c>
      <c r="AO114" s="93">
        <v>40938</v>
      </c>
      <c r="AP114" s="97" t="str">
        <f>IF(Q114="",IF(AK114="Complete",IF(AM114="TBD","Waiting on Router","Ready"),"Pending Fiber Completion"),"Removed")</f>
        <v>Ready</v>
      </c>
      <c r="AQ114" s="1">
        <v>41026</v>
      </c>
      <c r="AR114" s="7"/>
      <c r="AS114" s="9">
        <v>1</v>
      </c>
      <c r="AT114" s="1"/>
      <c r="AU114" s="1"/>
      <c r="AV114" s="7"/>
    </row>
    <row r="115" spans="1:48">
      <c r="A115" s="1"/>
      <c r="B115" s="72" t="s">
        <v>1842</v>
      </c>
      <c r="C115" s="72" t="s">
        <v>169</v>
      </c>
      <c r="D115" s="72" t="s">
        <v>765</v>
      </c>
      <c r="E115" s="8" t="s">
        <v>2721</v>
      </c>
      <c r="F115" s="73" t="s">
        <v>247</v>
      </c>
      <c r="G115" s="72" t="s">
        <v>4852</v>
      </c>
      <c r="H115" s="8" t="s">
        <v>248</v>
      </c>
      <c r="I115" s="8" t="s">
        <v>249</v>
      </c>
      <c r="J115" s="8">
        <v>25504</v>
      </c>
      <c r="K115" s="8" t="s">
        <v>3330</v>
      </c>
      <c r="L115" s="4" t="s">
        <v>4006</v>
      </c>
      <c r="M115" s="8" t="s">
        <v>2764</v>
      </c>
      <c r="N115" s="8" t="s">
        <v>4499</v>
      </c>
      <c r="O115" s="8">
        <v>655</v>
      </c>
      <c r="P115" s="8"/>
      <c r="Q115" s="4"/>
      <c r="R115" s="4" t="s">
        <v>2727</v>
      </c>
      <c r="S115" s="8" t="s">
        <v>1727</v>
      </c>
      <c r="T115" s="1">
        <v>40841</v>
      </c>
      <c r="U115" s="77" t="str">
        <f t="shared" si="18"/>
        <v>Y</v>
      </c>
      <c r="V115" s="77" t="str">
        <f t="shared" si="19"/>
        <v>Y</v>
      </c>
      <c r="W115" s="32">
        <v>30896.77</v>
      </c>
      <c r="X115" s="8" t="s">
        <v>2756</v>
      </c>
      <c r="Y115" s="1"/>
      <c r="Z115" s="1">
        <v>40847</v>
      </c>
      <c r="AA115" s="84" t="str">
        <f t="shared" si="20"/>
        <v>Y</v>
      </c>
      <c r="AB115" s="33">
        <v>1500</v>
      </c>
      <c r="AC115" s="15">
        <f t="shared" si="21"/>
        <v>1500</v>
      </c>
      <c r="AD115" s="1">
        <v>40909</v>
      </c>
      <c r="AE115" s="92" t="str">
        <f t="shared" si="22"/>
        <v>Complete</v>
      </c>
      <c r="AF115" s="1">
        <v>40877</v>
      </c>
      <c r="AG115" s="8" t="s">
        <v>2756</v>
      </c>
      <c r="AH115" s="89" t="str">
        <f t="shared" si="23"/>
        <v>No Build Required</v>
      </c>
      <c r="AI115" s="2" t="s">
        <v>4508</v>
      </c>
      <c r="AJ115" s="2" t="s">
        <v>4508</v>
      </c>
      <c r="AK115" s="84" t="str">
        <f>IF(Q115="",IF(U115="N","N/A",IF(AL115="","TBD",IF(AL115="N/A","N/A",IF(ISNUMBER(AL115),"Complete","")))),"Removed")</f>
        <v>Complete</v>
      </c>
      <c r="AL115" s="93">
        <v>40879</v>
      </c>
      <c r="AM115" s="89" t="str">
        <f>IF(Q115="",IF(AO115="","TBD",IF(AO115="N/A","N/A",IF(ISNUMBER(AO115),"Complete","TBD"))),"N/A")</f>
        <v>Complete</v>
      </c>
      <c r="AN115" s="1">
        <v>41004</v>
      </c>
      <c r="AO115" s="93">
        <v>40998</v>
      </c>
      <c r="AP115" s="97" t="str">
        <f>IF(Q115="",IF(AK115="Complete",IF(AM115="TBD","Waiting on Router","Ready"),"Pending Fiber Completion"),"Removed")</f>
        <v>Ready</v>
      </c>
      <c r="AQ115" s="1">
        <v>41004</v>
      </c>
      <c r="AR115" s="4"/>
      <c r="AS115" s="9">
        <v>1</v>
      </c>
      <c r="AT115" s="1"/>
      <c r="AU115" s="1"/>
      <c r="AV115" s="4"/>
    </row>
    <row r="116" spans="1:48" ht="31.5">
      <c r="A116" s="1"/>
      <c r="B116" s="72" t="s">
        <v>1843</v>
      </c>
      <c r="C116" s="72" t="s">
        <v>169</v>
      </c>
      <c r="D116" s="72" t="s">
        <v>710</v>
      </c>
      <c r="E116" s="8" t="s">
        <v>2721</v>
      </c>
      <c r="F116" s="73" t="s">
        <v>3399</v>
      </c>
      <c r="G116" s="72" t="s">
        <v>4852</v>
      </c>
      <c r="H116" s="8" t="s">
        <v>43</v>
      </c>
      <c r="I116" s="8" t="s">
        <v>44</v>
      </c>
      <c r="J116" s="8">
        <v>25705</v>
      </c>
      <c r="K116" s="8" t="s">
        <v>2778</v>
      </c>
      <c r="L116" s="4" t="s">
        <v>3398</v>
      </c>
      <c r="M116" s="8" t="s">
        <v>2778</v>
      </c>
      <c r="N116" s="8" t="s">
        <v>4297</v>
      </c>
      <c r="O116" s="8">
        <v>1045</v>
      </c>
      <c r="P116" s="8"/>
      <c r="Q116" s="4"/>
      <c r="R116" s="4" t="s">
        <v>2727</v>
      </c>
      <c r="S116" s="8" t="s">
        <v>2714</v>
      </c>
      <c r="T116" s="1">
        <v>40911</v>
      </c>
      <c r="U116" s="77" t="str">
        <f t="shared" si="18"/>
        <v>Y</v>
      </c>
      <c r="V116" s="77" t="str">
        <f t="shared" si="19"/>
        <v>Y</v>
      </c>
      <c r="W116" s="32">
        <v>159606.85999999999</v>
      </c>
      <c r="X116" s="8" t="s">
        <v>697</v>
      </c>
      <c r="Y116" s="1" t="s">
        <v>4669</v>
      </c>
      <c r="Z116" s="1">
        <v>40983</v>
      </c>
      <c r="AA116" s="84" t="str">
        <f t="shared" si="20"/>
        <v>Y</v>
      </c>
      <c r="AB116" s="33">
        <v>16864</v>
      </c>
      <c r="AC116" s="15">
        <f t="shared" si="21"/>
        <v>16864</v>
      </c>
      <c r="AD116" s="1">
        <v>41091</v>
      </c>
      <c r="AE116" s="92" t="str">
        <f t="shared" si="22"/>
        <v>Complete</v>
      </c>
      <c r="AF116" s="1">
        <v>41090</v>
      </c>
      <c r="AG116" s="8" t="s">
        <v>697</v>
      </c>
      <c r="AH116" s="89" t="str">
        <f t="shared" si="23"/>
        <v>Complete</v>
      </c>
      <c r="AI116" s="1">
        <v>41142</v>
      </c>
      <c r="AJ116" s="1">
        <v>41206</v>
      </c>
      <c r="AK116" s="84" t="str">
        <f>IF(Q116="",IF(U116="N","N/A",IF(AL116="","TBD",IF(AL116="N/A","N/A",IF(ISNUMBER(AL116),"Complete","")))),"Removed")</f>
        <v>Complete</v>
      </c>
      <c r="AL116" s="94">
        <v>41222</v>
      </c>
      <c r="AM116" s="89" t="str">
        <f>IF(Q116="",IF(AO116="","TBD",IF(AO116="N/A","N/A",IF(ISNUMBER(AO116),"Complete","TBD"))),"N/A")</f>
        <v>Complete</v>
      </c>
      <c r="AN116" s="1"/>
      <c r="AO116" s="93">
        <v>40928</v>
      </c>
      <c r="AP116" s="97" t="str">
        <f>IF(Q116="",IF(AK116="Complete",IF(AM116="TBD","Waiting on Router","Ready"),"Pending Fiber Completion"),"Removed")</f>
        <v>Ready</v>
      </c>
      <c r="AQ116" s="1"/>
      <c r="AR116" s="4"/>
      <c r="AS116" s="9">
        <v>1</v>
      </c>
      <c r="AT116" s="1"/>
      <c r="AU116" s="1"/>
      <c r="AV116" s="4"/>
    </row>
    <row r="117" spans="1:48">
      <c r="A117" s="13"/>
      <c r="B117" s="75" t="s">
        <v>1844</v>
      </c>
      <c r="C117" s="75" t="s">
        <v>169</v>
      </c>
      <c r="D117" s="75" t="s">
        <v>1554</v>
      </c>
      <c r="E117" s="6" t="s">
        <v>2721</v>
      </c>
      <c r="F117" s="78" t="s">
        <v>1647</v>
      </c>
      <c r="G117" s="75" t="s">
        <v>4852</v>
      </c>
      <c r="H117" s="6" t="s">
        <v>1648</v>
      </c>
      <c r="I117" s="6" t="s">
        <v>44</v>
      </c>
      <c r="J117" s="6">
        <v>25701</v>
      </c>
      <c r="K117" s="6" t="s">
        <v>3329</v>
      </c>
      <c r="L117" s="11" t="s">
        <v>4419</v>
      </c>
      <c r="M117" s="6" t="s">
        <v>4674</v>
      </c>
      <c r="N117" s="6" t="s">
        <v>4471</v>
      </c>
      <c r="O117" s="6">
        <v>907</v>
      </c>
      <c r="P117" s="6" t="s">
        <v>4485</v>
      </c>
      <c r="Q117" s="11"/>
      <c r="R117" s="11" t="s">
        <v>2727</v>
      </c>
      <c r="S117" s="6" t="s">
        <v>2715</v>
      </c>
      <c r="T117" s="13">
        <v>40884</v>
      </c>
      <c r="U117" s="89" t="str">
        <f t="shared" si="18"/>
        <v>Y</v>
      </c>
      <c r="V117" s="89" t="str">
        <f t="shared" si="19"/>
        <v>Y</v>
      </c>
      <c r="W117" s="22">
        <v>31542.92</v>
      </c>
      <c r="X117" s="6" t="s">
        <v>2756</v>
      </c>
      <c r="Y117" s="13"/>
      <c r="Z117" s="13">
        <v>40962</v>
      </c>
      <c r="AA117" s="84" t="str">
        <f t="shared" si="20"/>
        <v>Y</v>
      </c>
      <c r="AB117" s="23">
        <v>1500</v>
      </c>
      <c r="AC117" s="15">
        <f t="shared" si="21"/>
        <v>1500</v>
      </c>
      <c r="AD117" s="13">
        <v>41091</v>
      </c>
      <c r="AE117" s="92" t="str">
        <f t="shared" si="22"/>
        <v>Complete</v>
      </c>
      <c r="AF117" s="13">
        <v>40998</v>
      </c>
      <c r="AG117" s="6" t="s">
        <v>2756</v>
      </c>
      <c r="AH117" s="89" t="str">
        <f t="shared" si="23"/>
        <v>No Build Required</v>
      </c>
      <c r="AI117" s="2" t="s">
        <v>4508</v>
      </c>
      <c r="AJ117" s="2" t="s">
        <v>4508</v>
      </c>
      <c r="AK117" s="84" t="str">
        <f>IF(Q117="",IF(U117="N","N/A",IF(AL117="","TBD",IF(AL117="N/A","N/A",IF(ISNUMBER(AL117),"Complete","")))),"Removed")</f>
        <v>Complete</v>
      </c>
      <c r="AL117" s="95">
        <v>40998</v>
      </c>
      <c r="AM117" s="89" t="str">
        <f>IF(Q117="",IF(AO117="","TBD",IF(AO117="N/A","N/A",IF(ISNUMBER(AO117),"Complete","TBD"))),"N/A")</f>
        <v>Complete</v>
      </c>
      <c r="AN117" s="13">
        <v>41004</v>
      </c>
      <c r="AO117" s="95">
        <v>40893</v>
      </c>
      <c r="AP117" s="97" t="str">
        <f>IF(Q117="",IF(AK117="Complete",IF(AM117="TBD","Waiting on Router","Ready"),"Pending Fiber Completion"),"Removed")</f>
        <v>Ready</v>
      </c>
      <c r="AQ117" s="13">
        <v>41004</v>
      </c>
      <c r="AR117" s="11"/>
      <c r="AS117" s="36">
        <v>1</v>
      </c>
      <c r="AT117" s="13"/>
      <c r="AU117" s="13"/>
      <c r="AV117" s="11"/>
    </row>
    <row r="118" spans="1:48">
      <c r="A118" s="13"/>
      <c r="B118" s="75" t="s">
        <v>1845</v>
      </c>
      <c r="C118" s="75" t="s">
        <v>169</v>
      </c>
      <c r="D118" s="75" t="s">
        <v>1554</v>
      </c>
      <c r="E118" s="6" t="s">
        <v>2721</v>
      </c>
      <c r="F118" s="78" t="s">
        <v>1649</v>
      </c>
      <c r="G118" s="75" t="s">
        <v>4852</v>
      </c>
      <c r="H118" s="6" t="s">
        <v>1650</v>
      </c>
      <c r="I118" s="6" t="s">
        <v>44</v>
      </c>
      <c r="J118" s="6">
        <v>25704</v>
      </c>
      <c r="K118" s="6" t="s">
        <v>2848</v>
      </c>
      <c r="L118" s="11" t="s">
        <v>4419</v>
      </c>
      <c r="M118" s="6" t="s">
        <v>4674</v>
      </c>
      <c r="N118" s="6" t="s">
        <v>4439</v>
      </c>
      <c r="O118" s="6">
        <v>895</v>
      </c>
      <c r="P118" s="6" t="s">
        <v>4465</v>
      </c>
      <c r="Q118" s="11"/>
      <c r="R118" s="11" t="s">
        <v>2727</v>
      </c>
      <c r="S118" s="6" t="s">
        <v>2715</v>
      </c>
      <c r="T118" s="13">
        <v>40862</v>
      </c>
      <c r="U118" s="89" t="str">
        <f t="shared" si="18"/>
        <v>Y</v>
      </c>
      <c r="V118" s="89" t="str">
        <f t="shared" si="19"/>
        <v>Y</v>
      </c>
      <c r="W118" s="22" t="s">
        <v>4422</v>
      </c>
      <c r="X118" s="6" t="s">
        <v>697</v>
      </c>
      <c r="Y118" s="13">
        <v>40875</v>
      </c>
      <c r="Z118" s="13">
        <v>40875</v>
      </c>
      <c r="AA118" s="84" t="str">
        <f t="shared" si="20"/>
        <v>Y</v>
      </c>
      <c r="AB118" s="23">
        <v>0</v>
      </c>
      <c r="AC118" s="15">
        <f t="shared" si="21"/>
        <v>0</v>
      </c>
      <c r="AD118" s="13">
        <v>41091</v>
      </c>
      <c r="AE118" s="92" t="str">
        <f t="shared" si="22"/>
        <v>Complete</v>
      </c>
      <c r="AF118" s="13">
        <v>40914</v>
      </c>
      <c r="AG118" s="6" t="s">
        <v>2756</v>
      </c>
      <c r="AH118" s="89" t="str">
        <f t="shared" si="23"/>
        <v>No Build Required</v>
      </c>
      <c r="AI118" s="2" t="s">
        <v>4508</v>
      </c>
      <c r="AJ118" s="2" t="s">
        <v>4508</v>
      </c>
      <c r="AK118" s="84" t="str">
        <f>IF(Q118="",IF(U118="N","N/A",IF(AL118="","TBD",IF(AL118="N/A","N/A",IF(ISNUMBER(AL118),"Complete","")))),"Removed")</f>
        <v>Complete</v>
      </c>
      <c r="AL118" s="95">
        <v>40914</v>
      </c>
      <c r="AM118" s="89" t="str">
        <f>IF(Q118="",IF(AO118="","TBD",IF(AO118="N/A","N/A",IF(ISNUMBER(AO118),"Complete","TBD"))),"N/A")</f>
        <v>Complete</v>
      </c>
      <c r="AN118" s="13">
        <v>40956</v>
      </c>
      <c r="AO118" s="95">
        <v>40884</v>
      </c>
      <c r="AP118" s="97" t="str">
        <f>IF(Q118="",IF(AK118="Complete",IF(AM118="TBD","Waiting on Router","Ready"),"Pending Fiber Completion"),"Removed")</f>
        <v>Ready</v>
      </c>
      <c r="AQ118" s="13">
        <v>40956</v>
      </c>
      <c r="AR118" s="11"/>
      <c r="AS118" s="36">
        <v>1</v>
      </c>
      <c r="AT118" s="13"/>
      <c r="AU118" s="13"/>
      <c r="AV118" s="11"/>
    </row>
    <row r="119" spans="1:48">
      <c r="A119" s="13"/>
      <c r="B119" s="75" t="s">
        <v>1846</v>
      </c>
      <c r="C119" s="75" t="s">
        <v>169</v>
      </c>
      <c r="D119" s="75" t="s">
        <v>1554</v>
      </c>
      <c r="E119" s="6" t="s">
        <v>2721</v>
      </c>
      <c r="F119" s="78" t="s">
        <v>1651</v>
      </c>
      <c r="G119" s="75" t="s">
        <v>4851</v>
      </c>
      <c r="H119" s="6" t="s">
        <v>5383</v>
      </c>
      <c r="I119" s="6" t="s">
        <v>44</v>
      </c>
      <c r="J119" s="6">
        <v>25703</v>
      </c>
      <c r="K119" s="6" t="s">
        <v>5384</v>
      </c>
      <c r="L119" s="11" t="s">
        <v>4419</v>
      </c>
      <c r="M119" s="6" t="s">
        <v>4674</v>
      </c>
      <c r="N119" s="6" t="s">
        <v>5385</v>
      </c>
      <c r="O119" s="6">
        <v>914</v>
      </c>
      <c r="P119" s="6" t="s">
        <v>4683</v>
      </c>
      <c r="Q119" s="11"/>
      <c r="R119" s="11" t="s">
        <v>4655</v>
      </c>
      <c r="S119" s="6" t="s">
        <v>2715</v>
      </c>
      <c r="T119" s="13"/>
      <c r="U119" s="77" t="str">
        <f t="shared" si="18"/>
        <v>N</v>
      </c>
      <c r="V119" s="77" t="str">
        <f t="shared" si="19"/>
        <v>N/A</v>
      </c>
      <c r="W119" s="22"/>
      <c r="X119" s="6" t="s">
        <v>4508</v>
      </c>
      <c r="Y119" s="13"/>
      <c r="Z119" s="13"/>
      <c r="AA119" s="84" t="str">
        <f t="shared" si="20"/>
        <v>N/A</v>
      </c>
      <c r="AB119" s="23">
        <v>0</v>
      </c>
      <c r="AC119" s="15">
        <f t="shared" si="21"/>
        <v>0</v>
      </c>
      <c r="AD119" s="13">
        <v>41091</v>
      </c>
      <c r="AE119" s="92" t="str">
        <f t="shared" si="22"/>
        <v>N/A</v>
      </c>
      <c r="AF119" s="13"/>
      <c r="AG119" s="6" t="s">
        <v>2756</v>
      </c>
      <c r="AH119" s="89" t="str">
        <f t="shared" si="23"/>
        <v>No Build Required</v>
      </c>
      <c r="AI119" s="2" t="s">
        <v>4508</v>
      </c>
      <c r="AJ119" s="2" t="s">
        <v>4508</v>
      </c>
      <c r="AK119" s="84" t="str">
        <f>IF(Q119="",IF(U119="N","N/A",IF(AL119="","TBD",IF(AL119="N/A","N/A",IF(ISNUMBER(AL119),"Complete","")))),"Removed")</f>
        <v>N/A</v>
      </c>
      <c r="AL119" s="95" t="s">
        <v>4508</v>
      </c>
      <c r="AM119" s="89" t="str">
        <f>IF(Q119="",IF(AO119="","TBD",IF(AO119="N/A","N/A",IF(ISNUMBER(AO119),"Complete","TBD"))),"N/A")</f>
        <v>Complete</v>
      </c>
      <c r="AN119" s="13"/>
      <c r="AO119" s="95">
        <v>40968</v>
      </c>
      <c r="AP119" s="97" t="str">
        <f>IF(Q119="",IF(AK119="N/A",IF(AM119="TBD","Waiting on Router","Ready"),"TBD"),"Removed")</f>
        <v>Ready</v>
      </c>
      <c r="AQ119" s="13"/>
      <c r="AR119" s="11"/>
      <c r="AS119" s="36">
        <v>1</v>
      </c>
      <c r="AT119" s="13"/>
      <c r="AU119" s="13"/>
      <c r="AV119" s="11"/>
    </row>
    <row r="120" spans="1:48" ht="47.25">
      <c r="A120" s="13"/>
      <c r="B120" s="75" t="s">
        <v>1847</v>
      </c>
      <c r="C120" s="75" t="s">
        <v>169</v>
      </c>
      <c r="D120" s="75" t="s">
        <v>1554</v>
      </c>
      <c r="E120" s="6" t="s">
        <v>2721</v>
      </c>
      <c r="F120" s="78" t="s">
        <v>1652</v>
      </c>
      <c r="G120" s="75" t="s">
        <v>4852</v>
      </c>
      <c r="H120" s="6" t="s">
        <v>1653</v>
      </c>
      <c r="I120" s="6" t="s">
        <v>44</v>
      </c>
      <c r="J120" s="6">
        <v>25705</v>
      </c>
      <c r="K120" s="6" t="s">
        <v>3328</v>
      </c>
      <c r="L120" s="39" t="s">
        <v>4420</v>
      </c>
      <c r="M120" s="6" t="s">
        <v>4674</v>
      </c>
      <c r="N120" s="6" t="s">
        <v>4675</v>
      </c>
      <c r="O120" s="6">
        <v>915</v>
      </c>
      <c r="P120" s="6" t="s">
        <v>4684</v>
      </c>
      <c r="Q120" s="11"/>
      <c r="R120" s="11" t="s">
        <v>2727</v>
      </c>
      <c r="S120" s="6" t="s">
        <v>2715</v>
      </c>
      <c r="T120" s="13">
        <v>40940</v>
      </c>
      <c r="U120" s="77" t="str">
        <f t="shared" si="18"/>
        <v>Y</v>
      </c>
      <c r="V120" s="89" t="str">
        <f t="shared" si="19"/>
        <v>Y</v>
      </c>
      <c r="W120" s="22">
        <v>26776.04</v>
      </c>
      <c r="X120" s="6" t="s">
        <v>2756</v>
      </c>
      <c r="Y120" s="13"/>
      <c r="Z120" s="13">
        <v>41002</v>
      </c>
      <c r="AA120" s="84" t="str">
        <f t="shared" si="20"/>
        <v>Y</v>
      </c>
      <c r="AB120" s="23">
        <v>1600</v>
      </c>
      <c r="AC120" s="15">
        <f t="shared" si="21"/>
        <v>1600</v>
      </c>
      <c r="AD120" s="13">
        <v>41091</v>
      </c>
      <c r="AE120" s="92" t="str">
        <f t="shared" si="22"/>
        <v>Complete</v>
      </c>
      <c r="AF120" s="13">
        <v>41072</v>
      </c>
      <c r="AG120" s="6" t="s">
        <v>697</v>
      </c>
      <c r="AH120" s="89" t="str">
        <f t="shared" si="23"/>
        <v>Complete</v>
      </c>
      <c r="AI120" s="13" t="s">
        <v>4508</v>
      </c>
      <c r="AJ120" s="13">
        <v>41309</v>
      </c>
      <c r="AK120" s="84" t="str">
        <f>IF(Q120="",IF(U120="N","N/A",IF(AL120="","TBD",IF(AL120="N/A","N/A",IF(ISNUMBER(AL120),"Complete","")))),"Removed")</f>
        <v>Complete</v>
      </c>
      <c r="AL120" s="96">
        <v>41072</v>
      </c>
      <c r="AM120" s="89" t="str">
        <f>IF(Q120="",IF(AO120="","TBD",IF(AO120="N/A","N/A",IF(ISNUMBER(AO120),"Complete","TBD"))),"N/A")</f>
        <v>Complete</v>
      </c>
      <c r="AN120" s="13"/>
      <c r="AO120" s="95">
        <v>41322</v>
      </c>
      <c r="AP120" s="97" t="str">
        <f>IF(Q120="",IF(AK120="Complete",IF(AM120="TBD","Waiting on Router","Ready"),"Pending Fiber Completion"),"Removed")</f>
        <v>Ready</v>
      </c>
      <c r="AQ120" s="13"/>
      <c r="AR120" s="11" t="s">
        <v>5238</v>
      </c>
      <c r="AS120" s="36">
        <v>1</v>
      </c>
      <c r="AT120" s="13"/>
      <c r="AU120" s="13"/>
      <c r="AV120" s="11"/>
    </row>
    <row r="121" spans="1:48" ht="110.25">
      <c r="A121" s="13"/>
      <c r="B121" s="75" t="s">
        <v>1848</v>
      </c>
      <c r="C121" s="75" t="s">
        <v>169</v>
      </c>
      <c r="D121" s="75" t="s">
        <v>1554</v>
      </c>
      <c r="E121" s="6" t="s">
        <v>2721</v>
      </c>
      <c r="F121" s="78" t="s">
        <v>1654</v>
      </c>
      <c r="G121" s="75" t="s">
        <v>4854</v>
      </c>
      <c r="H121" s="6" t="s">
        <v>1655</v>
      </c>
      <c r="I121" s="6" t="s">
        <v>44</v>
      </c>
      <c r="J121" s="6">
        <v>25704</v>
      </c>
      <c r="K121" s="6" t="s">
        <v>3327</v>
      </c>
      <c r="L121" s="11" t="s">
        <v>4420</v>
      </c>
      <c r="M121" s="6" t="s">
        <v>4674</v>
      </c>
      <c r="N121" s="6"/>
      <c r="O121" s="6"/>
      <c r="P121" s="6"/>
      <c r="Q121" s="11"/>
      <c r="R121" s="11" t="s">
        <v>4860</v>
      </c>
      <c r="S121" s="6" t="s">
        <v>2715</v>
      </c>
      <c r="T121" s="13">
        <v>40890</v>
      </c>
      <c r="U121" s="89" t="str">
        <f t="shared" si="18"/>
        <v>Y</v>
      </c>
      <c r="V121" s="89" t="str">
        <f t="shared" si="19"/>
        <v>Y</v>
      </c>
      <c r="W121" s="22">
        <v>53493.4</v>
      </c>
      <c r="X121" s="6" t="s">
        <v>2756</v>
      </c>
      <c r="Y121" s="13"/>
      <c r="Z121" s="13">
        <v>40998</v>
      </c>
      <c r="AA121" s="84" t="str">
        <f t="shared" si="20"/>
        <v>Y</v>
      </c>
      <c r="AB121" s="23">
        <v>5067</v>
      </c>
      <c r="AC121" s="15">
        <f t="shared" si="21"/>
        <v>5067</v>
      </c>
      <c r="AD121" s="13">
        <v>41091</v>
      </c>
      <c r="AE121" s="92" t="str">
        <f t="shared" si="22"/>
        <v>Complete</v>
      </c>
      <c r="AF121" s="13">
        <v>41152</v>
      </c>
      <c r="AG121" s="6" t="s">
        <v>697</v>
      </c>
      <c r="AH121" s="89" t="str">
        <f t="shared" si="23"/>
        <v>Complete</v>
      </c>
      <c r="AI121" s="13">
        <v>41201</v>
      </c>
      <c r="AJ121" s="13">
        <v>41256</v>
      </c>
      <c r="AK121" s="84" t="str">
        <f>IF(Q121="",IF(U121="N","N/A",IF(AL121="","TBD",IF(AL121="N/A","N/A",IF(ISNUMBER(AL121),"Complete","")))),"Removed")</f>
        <v>Complete</v>
      </c>
      <c r="AL121" s="96">
        <v>41152</v>
      </c>
      <c r="AM121" s="89" t="str">
        <f>IF(Q121="",IF(AO121="","TBD",IF(AO121="N/A","N/A",IF(ISNUMBER(AO121),"Complete","TBD"))),"N/A")</f>
        <v>TBD</v>
      </c>
      <c r="AN121" s="13"/>
      <c r="AO121" s="95"/>
      <c r="AP121" s="97" t="str">
        <f>IF(Q121="",IF(AK121="Complete",IF(AM121="TBD","Ready","Ready"),"Pending Fiber Completion"),"Removed")</f>
        <v>Ready</v>
      </c>
      <c r="AQ121" s="13"/>
      <c r="AR121" s="11" t="s">
        <v>5230</v>
      </c>
      <c r="AS121" s="36">
        <v>1</v>
      </c>
      <c r="AT121" s="13"/>
      <c r="AU121" s="13"/>
      <c r="AV121" s="11"/>
    </row>
    <row r="122" spans="1:48">
      <c r="A122" s="13"/>
      <c r="B122" s="75" t="s">
        <v>1849</v>
      </c>
      <c r="C122" s="75" t="s">
        <v>169</v>
      </c>
      <c r="D122" s="75" t="s">
        <v>1554</v>
      </c>
      <c r="E122" s="6" t="s">
        <v>2721</v>
      </c>
      <c r="F122" s="78" t="s">
        <v>1656</v>
      </c>
      <c r="G122" s="75" t="s">
        <v>4852</v>
      </c>
      <c r="H122" s="6" t="s">
        <v>1657</v>
      </c>
      <c r="I122" s="6" t="s">
        <v>44</v>
      </c>
      <c r="J122" s="6">
        <v>25701</v>
      </c>
      <c r="K122" s="6" t="s">
        <v>3326</v>
      </c>
      <c r="L122" s="11" t="s">
        <v>4419</v>
      </c>
      <c r="M122" s="6" t="s">
        <v>4674</v>
      </c>
      <c r="N122" s="6" t="s">
        <v>4440</v>
      </c>
      <c r="O122" s="6">
        <v>896</v>
      </c>
      <c r="P122" s="6" t="s">
        <v>4464</v>
      </c>
      <c r="Q122" s="11"/>
      <c r="R122" s="11" t="s">
        <v>2727</v>
      </c>
      <c r="S122" s="6" t="s">
        <v>2715</v>
      </c>
      <c r="T122" s="13">
        <v>40878</v>
      </c>
      <c r="U122" s="89" t="str">
        <f t="shared" si="18"/>
        <v>Y</v>
      </c>
      <c r="V122" s="89" t="str">
        <f t="shared" si="19"/>
        <v>Y</v>
      </c>
      <c r="W122" s="22" t="s">
        <v>6893</v>
      </c>
      <c r="X122" s="6" t="s">
        <v>697</v>
      </c>
      <c r="Y122" s="13" t="s">
        <v>4800</v>
      </c>
      <c r="Z122" s="13">
        <v>41068</v>
      </c>
      <c r="AA122" s="84" t="str">
        <f t="shared" si="20"/>
        <v>Y</v>
      </c>
      <c r="AB122" s="23">
        <v>1620</v>
      </c>
      <c r="AC122" s="15">
        <f t="shared" si="21"/>
        <v>1620</v>
      </c>
      <c r="AD122" s="13">
        <v>41091</v>
      </c>
      <c r="AE122" s="92" t="str">
        <f t="shared" si="22"/>
        <v>Complete</v>
      </c>
      <c r="AF122" s="13">
        <v>41148</v>
      </c>
      <c r="AG122" s="6" t="s">
        <v>2756</v>
      </c>
      <c r="AH122" s="89" t="str">
        <f t="shared" si="23"/>
        <v>No Build Required</v>
      </c>
      <c r="AI122" s="2" t="s">
        <v>4508</v>
      </c>
      <c r="AJ122" s="2" t="s">
        <v>4508</v>
      </c>
      <c r="AK122" s="84" t="str">
        <f>IF(Q122="",IF(U122="N","N/A",IF(AL122="","TBD",IF(AL122="N/A","N/A",IF(ISNUMBER(AL122),"Complete","")))),"Removed")</f>
        <v>Complete</v>
      </c>
      <c r="AL122" s="95">
        <v>41148</v>
      </c>
      <c r="AM122" s="89" t="str">
        <f>IF(Q122="",IF(AO122="","TBD",IF(AO122="N/A","N/A",IF(ISNUMBER(AO122),"Complete","TBD"))),"N/A")</f>
        <v>Complete</v>
      </c>
      <c r="AN122" s="2"/>
      <c r="AO122" s="95">
        <v>40885</v>
      </c>
      <c r="AP122" s="97" t="str">
        <f>IF(Q122="",IF(AK122="Complete",IF(AM122="TBD","Waiting on Router","Ready"),"Pending Fiber Completion"),"Removed")</f>
        <v>Ready</v>
      </c>
      <c r="AQ122" s="2"/>
      <c r="AR122" s="11" t="s">
        <v>4758</v>
      </c>
      <c r="AS122" s="36">
        <v>1</v>
      </c>
      <c r="AT122" s="13"/>
      <c r="AU122" s="13"/>
      <c r="AV122" s="11"/>
    </row>
    <row r="123" spans="1:48">
      <c r="A123" s="13"/>
      <c r="B123" s="75" t="s">
        <v>1850</v>
      </c>
      <c r="C123" s="75" t="s">
        <v>169</v>
      </c>
      <c r="D123" s="75" t="s">
        <v>1554</v>
      </c>
      <c r="E123" s="6" t="s">
        <v>2721</v>
      </c>
      <c r="F123" s="78" t="s">
        <v>1660</v>
      </c>
      <c r="G123" s="75" t="s">
        <v>4852</v>
      </c>
      <c r="H123" s="6" t="s">
        <v>1661</v>
      </c>
      <c r="I123" s="6" t="s">
        <v>1662</v>
      </c>
      <c r="J123" s="6">
        <v>25545</v>
      </c>
      <c r="K123" s="6" t="s">
        <v>3325</v>
      </c>
      <c r="L123" s="11" t="s">
        <v>4419</v>
      </c>
      <c r="M123" s="6" t="s">
        <v>4674</v>
      </c>
      <c r="N123" s="6" t="s">
        <v>4676</v>
      </c>
      <c r="O123" s="6">
        <v>916</v>
      </c>
      <c r="P123" s="6" t="s">
        <v>4685</v>
      </c>
      <c r="Q123" s="11"/>
      <c r="R123" s="11" t="s">
        <v>2727</v>
      </c>
      <c r="S123" s="6" t="s">
        <v>2715</v>
      </c>
      <c r="T123" s="13">
        <v>40890</v>
      </c>
      <c r="U123" s="89" t="str">
        <f t="shared" ref="U123:U153" si="24">IF(T123="","N","Y")</f>
        <v>Y</v>
      </c>
      <c r="V123" s="89" t="str">
        <f t="shared" ref="V123:V144" si="25">IF(T123="","N/A",IF(T123="TBD","N","Y"))</f>
        <v>Y</v>
      </c>
      <c r="W123" s="22">
        <v>13389.28</v>
      </c>
      <c r="X123" s="6" t="s">
        <v>2756</v>
      </c>
      <c r="Y123" s="13"/>
      <c r="Z123" s="13">
        <v>40897</v>
      </c>
      <c r="AA123" s="84" t="str">
        <f t="shared" ref="AA123:AA153" si="26">IF(V123="N/A","N/A",IF(Z123="","N","Y"))</f>
        <v>Y</v>
      </c>
      <c r="AB123" s="23">
        <v>0</v>
      </c>
      <c r="AC123" s="15">
        <f t="shared" ref="AC123:AC153" si="27">IF(U123="N",0,IF(AB123="","TBD",IF(AB123="N/A",0,IF(ISNUMBER(AB123)=TRUE,AB123,"Included"))))</f>
        <v>0</v>
      </c>
      <c r="AD123" s="13">
        <v>41091</v>
      </c>
      <c r="AE123" s="92" t="str">
        <f t="shared" ref="AE123:AE153" si="28">IF(Q123="",IF(U123="N","N/A",IF(AD123="N/A","N/A",IF(AD123="","TBD",IF(ISNUMBER(AF123),"Complete","Complete")))),"""Removed")</f>
        <v>Complete</v>
      </c>
      <c r="AF123" s="13">
        <v>40914</v>
      </c>
      <c r="AG123" s="6" t="s">
        <v>2756</v>
      </c>
      <c r="AH123" s="89" t="str">
        <f t="shared" ref="AH123:AH153" si="29">IF(Q123="",IF(U123="N","No Build Required",IF(AG123="N","No Build Required",IF(AG123="N/A","No Build Required",IF(AG123="","TBD",IF(ISNUMBER(AJ123),"Complete",IF(ISNUMBER(AI123),"Scheduled","TBD")))))),"Removed")</f>
        <v>No Build Required</v>
      </c>
      <c r="AI123" s="2" t="s">
        <v>4508</v>
      </c>
      <c r="AJ123" s="2" t="s">
        <v>4508</v>
      </c>
      <c r="AK123" s="84" t="str">
        <f>IF(Q123="",IF(U123="N","N/A",IF(AL123="","TBD",IF(AL123="N/A","N/A",IF(ISNUMBER(AL123),"Complete","")))),"Removed")</f>
        <v>Complete</v>
      </c>
      <c r="AL123" s="95">
        <v>40914</v>
      </c>
      <c r="AM123" s="89" t="str">
        <f>IF(Q123="",IF(AO123="","TBD",IF(AO123="N/A","N/A",IF(ISNUMBER(AO123),"Complete","TBD"))),"N/A")</f>
        <v>Complete</v>
      </c>
      <c r="AN123" s="13">
        <v>40970</v>
      </c>
      <c r="AO123" s="95">
        <v>40956</v>
      </c>
      <c r="AP123" s="97" t="str">
        <f>IF(Q123="",IF(AK123="Complete",IF(AM123="TBD","Waiting on Router","Ready"),"Pending Fiber Completion"),"Removed")</f>
        <v>Ready</v>
      </c>
      <c r="AQ123" s="13">
        <v>40970</v>
      </c>
      <c r="AR123" s="11"/>
      <c r="AS123" s="36">
        <v>1</v>
      </c>
      <c r="AT123" s="13"/>
      <c r="AU123" s="13"/>
      <c r="AV123" s="11"/>
    </row>
    <row r="124" spans="1:48">
      <c r="A124" s="13"/>
      <c r="B124" s="75" t="s">
        <v>4563</v>
      </c>
      <c r="C124" s="75" t="s">
        <v>169</v>
      </c>
      <c r="D124" s="75" t="s">
        <v>4562</v>
      </c>
      <c r="E124" s="6" t="s">
        <v>2721</v>
      </c>
      <c r="F124" s="78" t="s">
        <v>4564</v>
      </c>
      <c r="G124" s="75" t="s">
        <v>4851</v>
      </c>
      <c r="H124" s="6" t="s">
        <v>5386</v>
      </c>
      <c r="I124" s="6" t="s">
        <v>44</v>
      </c>
      <c r="J124" s="6">
        <v>25703</v>
      </c>
      <c r="K124" s="6" t="s">
        <v>5387</v>
      </c>
      <c r="L124" s="11" t="s">
        <v>5388</v>
      </c>
      <c r="M124" s="6" t="s">
        <v>5387</v>
      </c>
      <c r="N124" s="6" t="s">
        <v>5389</v>
      </c>
      <c r="O124" s="6">
        <v>972</v>
      </c>
      <c r="P124" s="6"/>
      <c r="Q124" s="11"/>
      <c r="R124" s="11" t="s">
        <v>4588</v>
      </c>
      <c r="S124" s="6"/>
      <c r="T124" s="13"/>
      <c r="U124" s="77" t="str">
        <f t="shared" si="24"/>
        <v>N</v>
      </c>
      <c r="V124" s="77" t="str">
        <f t="shared" si="25"/>
        <v>N/A</v>
      </c>
      <c r="W124" s="22"/>
      <c r="X124" s="6" t="s">
        <v>4508</v>
      </c>
      <c r="Y124" s="13"/>
      <c r="Z124" s="13"/>
      <c r="AA124" s="84" t="str">
        <f t="shared" si="26"/>
        <v>N/A</v>
      </c>
      <c r="AB124" s="23">
        <v>0</v>
      </c>
      <c r="AC124" s="15">
        <f t="shared" si="27"/>
        <v>0</v>
      </c>
      <c r="AD124" s="13"/>
      <c r="AE124" s="92" t="str">
        <f t="shared" si="28"/>
        <v>N/A</v>
      </c>
      <c r="AF124" s="13"/>
      <c r="AG124" s="6" t="s">
        <v>2756</v>
      </c>
      <c r="AH124" s="89" t="str">
        <f t="shared" si="29"/>
        <v>No Build Required</v>
      </c>
      <c r="AI124" s="2" t="s">
        <v>4508</v>
      </c>
      <c r="AJ124" s="2" t="s">
        <v>4508</v>
      </c>
      <c r="AK124" s="84" t="str">
        <f>IF(Q124="",IF(U124="N","N/A",IF(AL124="","TBD",IF(AL124="N/A","N/A",IF(ISNUMBER(AL124),"Complete","")))),"Removed")</f>
        <v>N/A</v>
      </c>
      <c r="AL124" s="95" t="s">
        <v>4508</v>
      </c>
      <c r="AM124" s="89" t="str">
        <f>IF(Q124="",IF(AO124="","TBD",IF(AO124="N/A","N/A",IF(ISNUMBER(AO124),"Complete","TBD"))),"N/A")</f>
        <v>Complete</v>
      </c>
      <c r="AN124" s="13"/>
      <c r="AO124" s="95">
        <v>41222</v>
      </c>
      <c r="AP124" s="97" t="str">
        <f>IF(Q124="",IF(AK124="N/A",IF(AM124="TBD","Waiting on Router","Ready"),"TBD"),"Removed")</f>
        <v>Ready</v>
      </c>
      <c r="AQ124" s="13"/>
      <c r="AR124" s="11" t="s">
        <v>4588</v>
      </c>
      <c r="AS124" s="11">
        <v>2</v>
      </c>
      <c r="AT124" s="13"/>
      <c r="AU124" s="13"/>
      <c r="AV124" s="11"/>
    </row>
    <row r="125" spans="1:48">
      <c r="A125" s="13"/>
      <c r="B125" s="75" t="s">
        <v>4565</v>
      </c>
      <c r="C125" s="75" t="s">
        <v>169</v>
      </c>
      <c r="D125" s="75" t="s">
        <v>774</v>
      </c>
      <c r="E125" s="6" t="s">
        <v>2721</v>
      </c>
      <c r="F125" s="80" t="s">
        <v>4936</v>
      </c>
      <c r="G125" s="81" t="s">
        <v>4851</v>
      </c>
      <c r="H125" s="38" t="s">
        <v>5390</v>
      </c>
      <c r="I125" s="5" t="s">
        <v>44</v>
      </c>
      <c r="J125" s="5">
        <v>25701</v>
      </c>
      <c r="K125" s="6"/>
      <c r="L125" s="11"/>
      <c r="M125" s="6"/>
      <c r="N125" s="6" t="s">
        <v>5391</v>
      </c>
      <c r="O125" s="6">
        <v>1681</v>
      </c>
      <c r="P125" s="6"/>
      <c r="Q125" s="11"/>
      <c r="R125" s="11" t="s">
        <v>5222</v>
      </c>
      <c r="S125" s="6"/>
      <c r="T125" s="13"/>
      <c r="U125" s="77" t="str">
        <f t="shared" si="24"/>
        <v>N</v>
      </c>
      <c r="V125" s="77" t="str">
        <f t="shared" si="25"/>
        <v>N/A</v>
      </c>
      <c r="W125" s="22"/>
      <c r="X125" s="6" t="s">
        <v>4508</v>
      </c>
      <c r="Y125" s="13"/>
      <c r="Z125" s="13"/>
      <c r="AA125" s="84" t="str">
        <f t="shared" si="26"/>
        <v>N/A</v>
      </c>
      <c r="AB125" s="23">
        <v>0</v>
      </c>
      <c r="AC125" s="15">
        <f t="shared" si="27"/>
        <v>0</v>
      </c>
      <c r="AD125" s="13"/>
      <c r="AE125" s="92" t="str">
        <f t="shared" si="28"/>
        <v>N/A</v>
      </c>
      <c r="AF125" s="13"/>
      <c r="AG125" s="6" t="s">
        <v>2756</v>
      </c>
      <c r="AH125" s="89" t="str">
        <f t="shared" si="29"/>
        <v>No Build Required</v>
      </c>
      <c r="AI125" s="13" t="s">
        <v>4508</v>
      </c>
      <c r="AJ125" s="13" t="s">
        <v>4508</v>
      </c>
      <c r="AK125" s="84" t="str">
        <f>IF(Q125="",IF(U125="N","N/A",IF(AL125="","TBD",IF(AL125="N/A","N/A",IF(ISNUMBER(AL125),"Complete","")))),"Removed")</f>
        <v>N/A</v>
      </c>
      <c r="AL125" s="95" t="s">
        <v>4508</v>
      </c>
      <c r="AM125" s="89" t="str">
        <f>IF(Q125="",IF(AO125="","TBD",IF(AO125="N/A","N/A",IF(ISNUMBER(AO125),"Complete","TBD"))),"N/A")</f>
        <v>Complete</v>
      </c>
      <c r="AN125" s="13"/>
      <c r="AO125" s="95">
        <v>41389</v>
      </c>
      <c r="AP125" s="97" t="str">
        <f>IF(Q125="",IF(AK125="N/A",IF(AM125="TBD","Waiting on Router","Ready"),"TBD"),"Removed")</f>
        <v>Ready</v>
      </c>
      <c r="AQ125" s="13"/>
      <c r="AR125" s="11"/>
      <c r="AS125" s="11">
        <v>2</v>
      </c>
      <c r="AT125" s="13"/>
      <c r="AU125" s="13"/>
      <c r="AV125" s="11"/>
    </row>
    <row r="126" spans="1:48">
      <c r="A126" s="13"/>
      <c r="B126" s="75" t="s">
        <v>5012</v>
      </c>
      <c r="C126" s="75" t="s">
        <v>169</v>
      </c>
      <c r="D126" s="75" t="s">
        <v>774</v>
      </c>
      <c r="E126" s="6" t="s">
        <v>2721</v>
      </c>
      <c r="F126" s="80" t="s">
        <v>4937</v>
      </c>
      <c r="G126" s="81" t="s">
        <v>4851</v>
      </c>
      <c r="H126" s="38" t="s">
        <v>5392</v>
      </c>
      <c r="I126" s="5" t="s">
        <v>1662</v>
      </c>
      <c r="J126" s="5">
        <v>25545</v>
      </c>
      <c r="K126" s="6"/>
      <c r="L126" s="11"/>
      <c r="M126" s="6"/>
      <c r="N126" s="6" t="s">
        <v>5393</v>
      </c>
      <c r="O126" s="6">
        <v>1682</v>
      </c>
      <c r="P126" s="6"/>
      <c r="Q126" s="11"/>
      <c r="R126" s="11" t="s">
        <v>5222</v>
      </c>
      <c r="S126" s="6"/>
      <c r="T126" s="13"/>
      <c r="U126" s="77" t="str">
        <f t="shared" si="24"/>
        <v>N</v>
      </c>
      <c r="V126" s="77" t="str">
        <f t="shared" si="25"/>
        <v>N/A</v>
      </c>
      <c r="W126" s="22"/>
      <c r="X126" s="6" t="s">
        <v>4508</v>
      </c>
      <c r="Y126" s="13"/>
      <c r="Z126" s="13"/>
      <c r="AA126" s="84" t="str">
        <f t="shared" si="26"/>
        <v>N/A</v>
      </c>
      <c r="AB126" s="23">
        <v>0</v>
      </c>
      <c r="AC126" s="15">
        <f t="shared" si="27"/>
        <v>0</v>
      </c>
      <c r="AD126" s="13"/>
      <c r="AE126" s="92" t="str">
        <f t="shared" si="28"/>
        <v>N/A</v>
      </c>
      <c r="AF126" s="13"/>
      <c r="AG126" s="6" t="s">
        <v>2756</v>
      </c>
      <c r="AH126" s="89" t="str">
        <f t="shared" si="29"/>
        <v>No Build Required</v>
      </c>
      <c r="AI126" s="13" t="s">
        <v>4508</v>
      </c>
      <c r="AJ126" s="13" t="s">
        <v>4508</v>
      </c>
      <c r="AK126" s="84" t="str">
        <f>IF(Q126="",IF(U126="N","N/A",IF(AL126="","TBD",IF(AL126="N/A","N/A",IF(ISNUMBER(AL126),"Complete","")))),"Removed")</f>
        <v>N/A</v>
      </c>
      <c r="AL126" s="95" t="s">
        <v>4508</v>
      </c>
      <c r="AM126" s="89" t="str">
        <f>IF(Q126="",IF(AO126="","TBD",IF(AO126="N/A","N/A",IF(ISNUMBER(AO126),"Complete","TBD"))),"N/A")</f>
        <v>Complete</v>
      </c>
      <c r="AN126" s="13"/>
      <c r="AO126" s="95">
        <v>41387</v>
      </c>
      <c r="AP126" s="97" t="str">
        <f>IF(Q126="",IF(AK126="N/A",IF(AM126="TBD","Waiting on Router","Ready"),"TBD"),"Removed")</f>
        <v>Ready</v>
      </c>
      <c r="AQ126" s="13"/>
      <c r="AR126" s="11"/>
      <c r="AS126" s="11">
        <v>2</v>
      </c>
      <c r="AT126" s="13"/>
      <c r="AU126" s="13"/>
      <c r="AV126" s="11"/>
    </row>
    <row r="127" spans="1:48">
      <c r="A127" s="13"/>
      <c r="B127" s="75" t="s">
        <v>5013</v>
      </c>
      <c r="C127" s="75" t="s">
        <v>169</v>
      </c>
      <c r="D127" s="75" t="s">
        <v>774</v>
      </c>
      <c r="E127" s="6" t="s">
        <v>2721</v>
      </c>
      <c r="F127" s="80" t="s">
        <v>4938</v>
      </c>
      <c r="G127" s="81" t="s">
        <v>4851</v>
      </c>
      <c r="H127" s="38" t="s">
        <v>5394</v>
      </c>
      <c r="I127" s="5" t="s">
        <v>44</v>
      </c>
      <c r="J127" s="5">
        <v>25705</v>
      </c>
      <c r="K127" s="6"/>
      <c r="L127" s="11"/>
      <c r="M127" s="6"/>
      <c r="N127" s="6" t="s">
        <v>5395</v>
      </c>
      <c r="O127" s="6">
        <v>1683</v>
      </c>
      <c r="P127" s="6"/>
      <c r="Q127" s="11"/>
      <c r="R127" s="11" t="s">
        <v>5222</v>
      </c>
      <c r="S127" s="6"/>
      <c r="T127" s="13"/>
      <c r="U127" s="77" t="str">
        <f t="shared" si="24"/>
        <v>N</v>
      </c>
      <c r="V127" s="77" t="str">
        <f t="shared" si="25"/>
        <v>N/A</v>
      </c>
      <c r="W127" s="22"/>
      <c r="X127" s="6" t="s">
        <v>4508</v>
      </c>
      <c r="Y127" s="13"/>
      <c r="Z127" s="13"/>
      <c r="AA127" s="84" t="str">
        <f t="shared" si="26"/>
        <v>N/A</v>
      </c>
      <c r="AB127" s="23">
        <v>0</v>
      </c>
      <c r="AC127" s="15">
        <f t="shared" si="27"/>
        <v>0</v>
      </c>
      <c r="AD127" s="13"/>
      <c r="AE127" s="92" t="str">
        <f t="shared" si="28"/>
        <v>N/A</v>
      </c>
      <c r="AF127" s="13"/>
      <c r="AG127" s="6" t="s">
        <v>2756</v>
      </c>
      <c r="AH127" s="89" t="str">
        <f t="shared" si="29"/>
        <v>No Build Required</v>
      </c>
      <c r="AI127" s="13" t="s">
        <v>4508</v>
      </c>
      <c r="AJ127" s="13" t="s">
        <v>4508</v>
      </c>
      <c r="AK127" s="84" t="str">
        <f>IF(Q127="",IF(U127="N","N/A",IF(AL127="","TBD",IF(AL127="N/A","N/A",IF(ISNUMBER(AL127),"Complete","")))),"Removed")</f>
        <v>N/A</v>
      </c>
      <c r="AL127" s="95" t="s">
        <v>4508</v>
      </c>
      <c r="AM127" s="89" t="str">
        <f>IF(Q127="",IF(AO127="","TBD",IF(AO127="N/A","N/A",IF(ISNUMBER(AO127),"Complete","TBD"))),"N/A")</f>
        <v>Complete</v>
      </c>
      <c r="AN127" s="13"/>
      <c r="AO127" s="95">
        <v>41390</v>
      </c>
      <c r="AP127" s="97" t="str">
        <f>IF(Q127="",IF(AK127="N/A",IF(AM127="TBD","Waiting on Router","Ready"),"TBD"),"Removed")</f>
        <v>Ready</v>
      </c>
      <c r="AQ127" s="13"/>
      <c r="AR127" s="11"/>
      <c r="AS127" s="11">
        <v>2</v>
      </c>
      <c r="AT127" s="13"/>
      <c r="AU127" s="13"/>
      <c r="AV127" s="11"/>
    </row>
    <row r="128" spans="1:48">
      <c r="A128" s="13"/>
      <c r="B128" s="75" t="s">
        <v>5014</v>
      </c>
      <c r="C128" s="75" t="s">
        <v>169</v>
      </c>
      <c r="D128" s="75" t="s">
        <v>774</v>
      </c>
      <c r="E128" s="6" t="s">
        <v>2721</v>
      </c>
      <c r="F128" s="80" t="s">
        <v>4939</v>
      </c>
      <c r="G128" s="81" t="s">
        <v>4851</v>
      </c>
      <c r="H128" s="38" t="s">
        <v>5396</v>
      </c>
      <c r="I128" s="5" t="s">
        <v>249</v>
      </c>
      <c r="J128" s="5">
        <v>25504</v>
      </c>
      <c r="K128" s="6"/>
      <c r="L128" s="11"/>
      <c r="M128" s="6"/>
      <c r="N128" s="6" t="s">
        <v>5397</v>
      </c>
      <c r="O128" s="6">
        <v>1684</v>
      </c>
      <c r="P128" s="6"/>
      <c r="Q128" s="11"/>
      <c r="R128" s="11" t="s">
        <v>5222</v>
      </c>
      <c r="S128" s="6"/>
      <c r="T128" s="13"/>
      <c r="U128" s="77" t="str">
        <f t="shared" si="24"/>
        <v>N</v>
      </c>
      <c r="V128" s="77" t="str">
        <f t="shared" si="25"/>
        <v>N/A</v>
      </c>
      <c r="W128" s="22"/>
      <c r="X128" s="6" t="s">
        <v>4508</v>
      </c>
      <c r="Y128" s="13"/>
      <c r="Z128" s="13"/>
      <c r="AA128" s="84" t="str">
        <f t="shared" si="26"/>
        <v>N/A</v>
      </c>
      <c r="AB128" s="23">
        <v>0</v>
      </c>
      <c r="AC128" s="15">
        <f t="shared" si="27"/>
        <v>0</v>
      </c>
      <c r="AD128" s="13"/>
      <c r="AE128" s="92" t="str">
        <f t="shared" si="28"/>
        <v>N/A</v>
      </c>
      <c r="AF128" s="13"/>
      <c r="AG128" s="6" t="s">
        <v>2756</v>
      </c>
      <c r="AH128" s="89" t="str">
        <f t="shared" si="29"/>
        <v>No Build Required</v>
      </c>
      <c r="AI128" s="13" t="s">
        <v>4508</v>
      </c>
      <c r="AJ128" s="13" t="s">
        <v>4508</v>
      </c>
      <c r="AK128" s="84" t="str">
        <f>IF(Q128="",IF(U128="N","N/A",IF(AL128="","TBD",IF(AL128="N/A","N/A",IF(ISNUMBER(AL128),"Complete","")))),"Removed")</f>
        <v>N/A</v>
      </c>
      <c r="AL128" s="95" t="s">
        <v>4508</v>
      </c>
      <c r="AM128" s="89" t="str">
        <f>IF(Q128="",IF(AO128="","TBD",IF(AO128="N/A","N/A",IF(ISNUMBER(AO128),"Complete","TBD"))),"N/A")</f>
        <v>Complete</v>
      </c>
      <c r="AN128" s="13"/>
      <c r="AO128" s="95">
        <v>41387</v>
      </c>
      <c r="AP128" s="97" t="str">
        <f>IF(Q128="",IF(AK128="N/A",IF(AM128="TBD","Waiting on Router","Ready"),"TBD"),"Removed")</f>
        <v>Ready</v>
      </c>
      <c r="AQ128" s="13"/>
      <c r="AR128" s="11"/>
      <c r="AS128" s="11">
        <v>2</v>
      </c>
      <c r="AT128" s="13"/>
      <c r="AU128" s="13"/>
      <c r="AV128" s="11"/>
    </row>
    <row r="129" spans="1:48">
      <c r="A129" s="13"/>
      <c r="B129" s="75" t="s">
        <v>5015</v>
      </c>
      <c r="C129" s="75" t="s">
        <v>169</v>
      </c>
      <c r="D129" s="75" t="s">
        <v>774</v>
      </c>
      <c r="E129" s="6" t="s">
        <v>2721</v>
      </c>
      <c r="F129" s="80" t="s">
        <v>4940</v>
      </c>
      <c r="G129" s="81" t="s">
        <v>4851</v>
      </c>
      <c r="H129" s="38" t="s">
        <v>5398</v>
      </c>
      <c r="I129" s="5" t="s">
        <v>461</v>
      </c>
      <c r="J129" s="5">
        <v>25541</v>
      </c>
      <c r="K129" s="6"/>
      <c r="L129" s="11"/>
      <c r="M129" s="6"/>
      <c r="N129" s="6" t="s">
        <v>5399</v>
      </c>
      <c r="O129" s="6">
        <v>1685</v>
      </c>
      <c r="P129" s="6"/>
      <c r="Q129" s="11"/>
      <c r="R129" s="11" t="s">
        <v>5222</v>
      </c>
      <c r="S129" s="6"/>
      <c r="T129" s="13"/>
      <c r="U129" s="77" t="str">
        <f t="shared" si="24"/>
        <v>N</v>
      </c>
      <c r="V129" s="77" t="str">
        <f t="shared" si="25"/>
        <v>N/A</v>
      </c>
      <c r="W129" s="22"/>
      <c r="X129" s="6" t="s">
        <v>4508</v>
      </c>
      <c r="Y129" s="13"/>
      <c r="Z129" s="13"/>
      <c r="AA129" s="84" t="str">
        <f t="shared" si="26"/>
        <v>N/A</v>
      </c>
      <c r="AB129" s="23">
        <v>0</v>
      </c>
      <c r="AC129" s="15">
        <f t="shared" si="27"/>
        <v>0</v>
      </c>
      <c r="AD129" s="13"/>
      <c r="AE129" s="92" t="str">
        <f t="shared" si="28"/>
        <v>N/A</v>
      </c>
      <c r="AF129" s="13"/>
      <c r="AG129" s="6" t="s">
        <v>2756</v>
      </c>
      <c r="AH129" s="89" t="str">
        <f t="shared" si="29"/>
        <v>No Build Required</v>
      </c>
      <c r="AI129" s="13" t="s">
        <v>4508</v>
      </c>
      <c r="AJ129" s="13" t="s">
        <v>4508</v>
      </c>
      <c r="AK129" s="84" t="str">
        <f>IF(Q129="",IF(U129="N","N/A",IF(AL129="","TBD",IF(AL129="N/A","N/A",IF(ISNUMBER(AL129),"Complete","")))),"Removed")</f>
        <v>N/A</v>
      </c>
      <c r="AL129" s="95" t="s">
        <v>4508</v>
      </c>
      <c r="AM129" s="89" t="str">
        <f>IF(Q129="",IF(AO129="","TBD",IF(AO129="N/A","N/A",IF(ISNUMBER(AO129),"Complete","TBD"))),"N/A")</f>
        <v>Complete</v>
      </c>
      <c r="AN129" s="13"/>
      <c r="AO129" s="95">
        <v>41387</v>
      </c>
      <c r="AP129" s="97" t="str">
        <f>IF(Q129="",IF(AK129="N/A",IF(AM129="TBD","Waiting on Router","Ready"),"TBD"),"Removed")</f>
        <v>Ready</v>
      </c>
      <c r="AQ129" s="13"/>
      <c r="AR129" s="11"/>
      <c r="AS129" s="11">
        <v>2</v>
      </c>
      <c r="AT129" s="13"/>
      <c r="AU129" s="13"/>
      <c r="AV129" s="11"/>
    </row>
    <row r="130" spans="1:48">
      <c r="A130" s="13"/>
      <c r="B130" s="75" t="s">
        <v>5016</v>
      </c>
      <c r="C130" s="75" t="s">
        <v>169</v>
      </c>
      <c r="D130" s="75" t="s">
        <v>774</v>
      </c>
      <c r="E130" s="6" t="s">
        <v>2721</v>
      </c>
      <c r="F130" s="80" t="s">
        <v>4941</v>
      </c>
      <c r="G130" s="81" t="s">
        <v>4851</v>
      </c>
      <c r="H130" s="38" t="s">
        <v>5400</v>
      </c>
      <c r="I130" s="5" t="s">
        <v>44</v>
      </c>
      <c r="J130" s="5">
        <v>25702</v>
      </c>
      <c r="K130" s="6"/>
      <c r="L130" s="11"/>
      <c r="M130" s="6"/>
      <c r="N130" s="6" t="s">
        <v>5401</v>
      </c>
      <c r="O130" s="6">
        <v>1686</v>
      </c>
      <c r="P130" s="6"/>
      <c r="Q130" s="11"/>
      <c r="R130" s="11" t="s">
        <v>5222</v>
      </c>
      <c r="S130" s="6"/>
      <c r="T130" s="13"/>
      <c r="U130" s="77" t="str">
        <f t="shared" si="24"/>
        <v>N</v>
      </c>
      <c r="V130" s="77" t="str">
        <f t="shared" si="25"/>
        <v>N/A</v>
      </c>
      <c r="W130" s="22"/>
      <c r="X130" s="6" t="s">
        <v>4508</v>
      </c>
      <c r="Y130" s="13"/>
      <c r="Z130" s="13"/>
      <c r="AA130" s="84" t="str">
        <f t="shared" si="26"/>
        <v>N/A</v>
      </c>
      <c r="AB130" s="23">
        <v>0</v>
      </c>
      <c r="AC130" s="15">
        <f t="shared" si="27"/>
        <v>0</v>
      </c>
      <c r="AD130" s="13"/>
      <c r="AE130" s="92" t="str">
        <f t="shared" si="28"/>
        <v>N/A</v>
      </c>
      <c r="AF130" s="13"/>
      <c r="AG130" s="6" t="s">
        <v>2756</v>
      </c>
      <c r="AH130" s="89" t="str">
        <f t="shared" si="29"/>
        <v>No Build Required</v>
      </c>
      <c r="AI130" s="13" t="s">
        <v>4508</v>
      </c>
      <c r="AJ130" s="13" t="s">
        <v>4508</v>
      </c>
      <c r="AK130" s="84" t="str">
        <f>IF(Q130="",IF(U130="N","N/A",IF(AL130="","TBD",IF(AL130="N/A","N/A",IF(ISNUMBER(AL130),"Complete","")))),"Removed")</f>
        <v>N/A</v>
      </c>
      <c r="AL130" s="95" t="s">
        <v>4508</v>
      </c>
      <c r="AM130" s="89" t="str">
        <f>IF(Q130="",IF(AO130="","TBD",IF(AO130="N/A","N/A",IF(ISNUMBER(AO130),"Complete","TBD"))),"N/A")</f>
        <v>Complete</v>
      </c>
      <c r="AN130" s="13"/>
      <c r="AO130" s="95">
        <v>41390</v>
      </c>
      <c r="AP130" s="97" t="str">
        <f>IF(Q130="",IF(AK130="N/A",IF(AM130="TBD","Waiting on Router","Ready"),"TBD"),"Removed")</f>
        <v>Ready</v>
      </c>
      <c r="AQ130" s="13"/>
      <c r="AR130" s="11"/>
      <c r="AS130" s="11">
        <v>2</v>
      </c>
      <c r="AT130" s="13"/>
      <c r="AU130" s="13"/>
      <c r="AV130" s="11"/>
    </row>
    <row r="131" spans="1:48">
      <c r="A131" s="13"/>
      <c r="B131" s="75" t="s">
        <v>5017</v>
      </c>
      <c r="C131" s="75" t="s">
        <v>169</v>
      </c>
      <c r="D131" s="75" t="s">
        <v>774</v>
      </c>
      <c r="E131" s="6" t="s">
        <v>2721</v>
      </c>
      <c r="F131" s="80" t="s">
        <v>4942</v>
      </c>
      <c r="G131" s="81" t="s">
        <v>4851</v>
      </c>
      <c r="H131" s="40" t="s">
        <v>5402</v>
      </c>
      <c r="I131" s="41" t="s">
        <v>44</v>
      </c>
      <c r="J131" s="41">
        <v>25701</v>
      </c>
      <c r="K131" s="6"/>
      <c r="L131" s="11"/>
      <c r="M131" s="6"/>
      <c r="N131" s="6" t="s">
        <v>5403</v>
      </c>
      <c r="O131" s="6">
        <v>1687</v>
      </c>
      <c r="P131" s="6"/>
      <c r="Q131" s="11"/>
      <c r="R131" s="11" t="s">
        <v>5222</v>
      </c>
      <c r="S131" s="6"/>
      <c r="T131" s="13"/>
      <c r="U131" s="77" t="str">
        <f t="shared" si="24"/>
        <v>N</v>
      </c>
      <c r="V131" s="77" t="str">
        <f t="shared" si="25"/>
        <v>N/A</v>
      </c>
      <c r="W131" s="22"/>
      <c r="X131" s="6" t="s">
        <v>4508</v>
      </c>
      <c r="Y131" s="13"/>
      <c r="Z131" s="13"/>
      <c r="AA131" s="84" t="str">
        <f t="shared" si="26"/>
        <v>N/A</v>
      </c>
      <c r="AB131" s="23">
        <v>0</v>
      </c>
      <c r="AC131" s="15">
        <f t="shared" si="27"/>
        <v>0</v>
      </c>
      <c r="AD131" s="13"/>
      <c r="AE131" s="92" t="str">
        <f t="shared" si="28"/>
        <v>N/A</v>
      </c>
      <c r="AF131" s="13"/>
      <c r="AG131" s="6" t="s">
        <v>2756</v>
      </c>
      <c r="AH131" s="89" t="str">
        <f t="shared" si="29"/>
        <v>No Build Required</v>
      </c>
      <c r="AI131" s="13" t="s">
        <v>4508</v>
      </c>
      <c r="AJ131" s="13" t="s">
        <v>4508</v>
      </c>
      <c r="AK131" s="84" t="str">
        <f>IF(Q131="",IF(U131="N","N/A",IF(AL131="","TBD",IF(AL131="N/A","N/A",IF(ISNUMBER(AL131),"Complete","")))),"Removed")</f>
        <v>N/A</v>
      </c>
      <c r="AL131" s="95" t="s">
        <v>4508</v>
      </c>
      <c r="AM131" s="89" t="str">
        <f>IF(Q131="",IF(AO131="","TBD",IF(AO131="N/A","N/A",IF(ISNUMBER(AO131),"Complete","TBD"))),"N/A")</f>
        <v>Complete</v>
      </c>
      <c r="AN131" s="13"/>
      <c r="AO131" s="95">
        <v>41389</v>
      </c>
      <c r="AP131" s="97" t="str">
        <f>IF(Q131="",IF(AK131="N/A",IF(AM131="TBD","Waiting on Router","Ready"),"TBD"),"Removed")</f>
        <v>Ready</v>
      </c>
      <c r="AQ131" s="13"/>
      <c r="AR131" s="11"/>
      <c r="AS131" s="11">
        <v>2</v>
      </c>
      <c r="AT131" s="13"/>
      <c r="AU131" s="13"/>
      <c r="AV131" s="11"/>
    </row>
    <row r="132" spans="1:48">
      <c r="A132" s="13"/>
      <c r="B132" s="75" t="s">
        <v>5018</v>
      </c>
      <c r="C132" s="75" t="s">
        <v>169</v>
      </c>
      <c r="D132" s="75" t="s">
        <v>774</v>
      </c>
      <c r="E132" s="6" t="s">
        <v>2721</v>
      </c>
      <c r="F132" s="78" t="s">
        <v>4982</v>
      </c>
      <c r="G132" s="81" t="s">
        <v>4851</v>
      </c>
      <c r="H132" s="11" t="s">
        <v>5404</v>
      </c>
      <c r="I132" s="6" t="s">
        <v>44</v>
      </c>
      <c r="J132" s="6">
        <v>25705</v>
      </c>
      <c r="K132" s="6"/>
      <c r="L132" s="11"/>
      <c r="M132" s="6"/>
      <c r="N132" s="6" t="s">
        <v>5405</v>
      </c>
      <c r="O132" s="6">
        <v>307</v>
      </c>
      <c r="P132" s="6"/>
      <c r="Q132" s="11"/>
      <c r="R132" s="11" t="s">
        <v>5222</v>
      </c>
      <c r="S132" s="6"/>
      <c r="T132" s="13"/>
      <c r="U132" s="77" t="str">
        <f t="shared" si="24"/>
        <v>N</v>
      </c>
      <c r="V132" s="77" t="str">
        <f t="shared" si="25"/>
        <v>N/A</v>
      </c>
      <c r="W132" s="22"/>
      <c r="X132" s="6" t="s">
        <v>4508</v>
      </c>
      <c r="Y132" s="13"/>
      <c r="Z132" s="13"/>
      <c r="AA132" s="84" t="str">
        <f t="shared" si="26"/>
        <v>N/A</v>
      </c>
      <c r="AB132" s="23">
        <v>0</v>
      </c>
      <c r="AC132" s="15">
        <f t="shared" si="27"/>
        <v>0</v>
      </c>
      <c r="AD132" s="13"/>
      <c r="AE132" s="92" t="str">
        <f t="shared" si="28"/>
        <v>N/A</v>
      </c>
      <c r="AF132" s="13"/>
      <c r="AG132" s="6" t="s">
        <v>2756</v>
      </c>
      <c r="AH132" s="89" t="str">
        <f t="shared" si="29"/>
        <v>No Build Required</v>
      </c>
      <c r="AI132" s="13" t="s">
        <v>4508</v>
      </c>
      <c r="AJ132" s="13" t="s">
        <v>4508</v>
      </c>
      <c r="AK132" s="84" t="str">
        <f>IF(Q132="",IF(U132="N","N/A",IF(AL132="","TBD",IF(AL132="N/A","N/A",IF(ISNUMBER(AL132),"Complete","")))),"Removed")</f>
        <v>N/A</v>
      </c>
      <c r="AL132" s="95" t="s">
        <v>4508</v>
      </c>
      <c r="AM132" s="89" t="str">
        <f>IF(Q132="",IF(AO132="","TBD",IF(AO132="N/A","N/A",IF(ISNUMBER(AO132),"Complete","TBD"))),"N/A")</f>
        <v>Complete</v>
      </c>
      <c r="AN132" s="13"/>
      <c r="AO132" s="95">
        <v>41508</v>
      </c>
      <c r="AP132" s="97" t="str">
        <f>IF(Q132="",IF(AK132="N/A",IF(AM132="TBD","Waiting on Router","Ready"),"TBD"),"Removed")</f>
        <v>Ready</v>
      </c>
      <c r="AQ132" s="13"/>
      <c r="AR132" s="11"/>
      <c r="AS132" s="11">
        <v>2</v>
      </c>
      <c r="AT132" s="13"/>
      <c r="AU132" s="13"/>
      <c r="AV132" s="11"/>
    </row>
    <row r="133" spans="1:48">
      <c r="A133" s="13"/>
      <c r="B133" s="75" t="s">
        <v>5019</v>
      </c>
      <c r="C133" s="75" t="s">
        <v>169</v>
      </c>
      <c r="D133" s="75" t="s">
        <v>4566</v>
      </c>
      <c r="E133" s="6" t="s">
        <v>2721</v>
      </c>
      <c r="F133" s="78" t="s">
        <v>4567</v>
      </c>
      <c r="G133" s="81" t="s">
        <v>4851</v>
      </c>
      <c r="H133" s="11" t="s">
        <v>5406</v>
      </c>
      <c r="I133" s="6" t="s">
        <v>44</v>
      </c>
      <c r="J133" s="6">
        <v>25703</v>
      </c>
      <c r="K133" s="6"/>
      <c r="L133" s="11"/>
      <c r="M133" s="6"/>
      <c r="N133" s="6" t="s">
        <v>5407</v>
      </c>
      <c r="O133" s="6">
        <v>1007</v>
      </c>
      <c r="P133" s="6"/>
      <c r="Q133" s="11"/>
      <c r="R133" s="11" t="s">
        <v>5222</v>
      </c>
      <c r="S133" s="6"/>
      <c r="T133" s="13"/>
      <c r="U133" s="77" t="str">
        <f t="shared" si="24"/>
        <v>N</v>
      </c>
      <c r="V133" s="77" t="str">
        <f t="shared" si="25"/>
        <v>N/A</v>
      </c>
      <c r="W133" s="22"/>
      <c r="X133" s="6" t="s">
        <v>4508</v>
      </c>
      <c r="Y133" s="13"/>
      <c r="Z133" s="13"/>
      <c r="AA133" s="84" t="str">
        <f t="shared" si="26"/>
        <v>N/A</v>
      </c>
      <c r="AB133" s="23">
        <v>0</v>
      </c>
      <c r="AC133" s="15">
        <f t="shared" si="27"/>
        <v>0</v>
      </c>
      <c r="AD133" s="13"/>
      <c r="AE133" s="92" t="str">
        <f t="shared" si="28"/>
        <v>N/A</v>
      </c>
      <c r="AF133" s="13"/>
      <c r="AG133" s="6" t="s">
        <v>2756</v>
      </c>
      <c r="AH133" s="89" t="str">
        <f t="shared" si="29"/>
        <v>No Build Required</v>
      </c>
      <c r="AI133" s="2" t="s">
        <v>4508</v>
      </c>
      <c r="AJ133" s="2" t="s">
        <v>4508</v>
      </c>
      <c r="AK133" s="84" t="str">
        <f>IF(Q133="",IF(U133="N","N/A",IF(AL133="","TBD",IF(AL133="N/A","N/A",IF(ISNUMBER(AL133),"Complete","")))),"Removed")</f>
        <v>N/A</v>
      </c>
      <c r="AL133" s="95" t="s">
        <v>4508</v>
      </c>
      <c r="AM133" s="89" t="str">
        <f>IF(Q133="",IF(AO133="","TBD",IF(AO133="N/A","N/A",IF(ISNUMBER(AO133),"Complete","TBD"))),"N/A")</f>
        <v>Complete</v>
      </c>
      <c r="AN133" s="13"/>
      <c r="AO133" s="95">
        <v>41311</v>
      </c>
      <c r="AP133" s="97" t="str">
        <f>IF(Q133="",IF(AK133="N/A",IF(AM133="TBD","Waiting on Router","Ready"),"TBD"),"Removed")</f>
        <v>Ready</v>
      </c>
      <c r="AQ133" s="13"/>
      <c r="AR133" s="11"/>
      <c r="AS133" s="11">
        <v>2</v>
      </c>
      <c r="AT133" s="13"/>
      <c r="AU133" s="13"/>
      <c r="AV133" s="11"/>
    </row>
    <row r="134" spans="1:48">
      <c r="A134" s="13"/>
      <c r="B134" s="75" t="s">
        <v>5124</v>
      </c>
      <c r="C134" s="75" t="s">
        <v>169</v>
      </c>
      <c r="D134" s="75" t="s">
        <v>4566</v>
      </c>
      <c r="E134" s="6" t="s">
        <v>2721</v>
      </c>
      <c r="F134" s="82" t="s">
        <v>5257</v>
      </c>
      <c r="G134" s="81" t="s">
        <v>4851</v>
      </c>
      <c r="H134" s="38" t="s">
        <v>5408</v>
      </c>
      <c r="I134" s="6" t="s">
        <v>249</v>
      </c>
      <c r="J134" s="6">
        <v>25504</v>
      </c>
      <c r="K134" s="6"/>
      <c r="L134" s="11"/>
      <c r="M134" s="6"/>
      <c r="N134" s="6" t="s">
        <v>5409</v>
      </c>
      <c r="O134" s="6">
        <v>991</v>
      </c>
      <c r="P134" s="6"/>
      <c r="Q134" s="11"/>
      <c r="R134" s="11" t="s">
        <v>5222</v>
      </c>
      <c r="S134" s="6"/>
      <c r="T134" s="13"/>
      <c r="U134" s="77" t="str">
        <f t="shared" si="24"/>
        <v>N</v>
      </c>
      <c r="V134" s="77" t="str">
        <f t="shared" si="25"/>
        <v>N/A</v>
      </c>
      <c r="W134" s="22"/>
      <c r="X134" s="6" t="s">
        <v>4508</v>
      </c>
      <c r="Y134" s="13"/>
      <c r="Z134" s="13"/>
      <c r="AA134" s="84" t="str">
        <f t="shared" si="26"/>
        <v>N/A</v>
      </c>
      <c r="AB134" s="23">
        <v>0</v>
      </c>
      <c r="AC134" s="15">
        <f t="shared" si="27"/>
        <v>0</v>
      </c>
      <c r="AD134" s="13"/>
      <c r="AE134" s="92" t="str">
        <f t="shared" si="28"/>
        <v>N/A</v>
      </c>
      <c r="AF134" s="13"/>
      <c r="AG134" s="6" t="s">
        <v>2756</v>
      </c>
      <c r="AH134" s="89" t="str">
        <f t="shared" si="29"/>
        <v>No Build Required</v>
      </c>
      <c r="AI134" s="2" t="s">
        <v>4508</v>
      </c>
      <c r="AJ134" s="2" t="s">
        <v>4508</v>
      </c>
      <c r="AK134" s="84" t="str">
        <f>IF(Q134="",IF(U134="N","N/A",IF(AL134="","TBD",IF(AL134="N/A","N/A",IF(ISNUMBER(AL134),"Complete","")))),"Removed")</f>
        <v>N/A</v>
      </c>
      <c r="AL134" s="95" t="s">
        <v>4508</v>
      </c>
      <c r="AM134" s="89" t="str">
        <f>IF(Q134="",IF(AO134="","TBD",IF(AO134="N/A","N/A",IF(ISNUMBER(AO134),"Complete","TBD"))),"N/A")</f>
        <v>Complete</v>
      </c>
      <c r="AN134" s="13"/>
      <c r="AO134" s="95">
        <v>41311</v>
      </c>
      <c r="AP134" s="97" t="str">
        <f>IF(Q134="",IF(AK134="N/A",IF(AM134="TBD","Waiting on Router","Ready"),"TBD"),"Removed")</f>
        <v>Ready</v>
      </c>
      <c r="AQ134" s="13"/>
      <c r="AR134" s="11"/>
      <c r="AS134" s="11">
        <v>2</v>
      </c>
      <c r="AT134" s="13"/>
      <c r="AU134" s="13"/>
      <c r="AV134" s="11"/>
    </row>
    <row r="135" spans="1:48">
      <c r="A135" s="13"/>
      <c r="B135" s="75" t="s">
        <v>5125</v>
      </c>
      <c r="C135" s="75" t="s">
        <v>169</v>
      </c>
      <c r="D135" s="75" t="s">
        <v>4566</v>
      </c>
      <c r="E135" s="6" t="s">
        <v>2721</v>
      </c>
      <c r="F135" s="82" t="s">
        <v>5077</v>
      </c>
      <c r="G135" s="81" t="s">
        <v>4851</v>
      </c>
      <c r="H135" s="38" t="s">
        <v>5410</v>
      </c>
      <c r="I135" s="6" t="s">
        <v>249</v>
      </c>
      <c r="J135" s="6">
        <v>25504</v>
      </c>
      <c r="K135" s="6"/>
      <c r="L135" s="11"/>
      <c r="M135" s="6"/>
      <c r="N135" s="6" t="s">
        <v>5411</v>
      </c>
      <c r="O135" s="6">
        <v>973</v>
      </c>
      <c r="P135" s="6"/>
      <c r="Q135" s="11"/>
      <c r="R135" s="11" t="s">
        <v>5222</v>
      </c>
      <c r="S135" s="6"/>
      <c r="T135" s="13"/>
      <c r="U135" s="77" t="str">
        <f t="shared" si="24"/>
        <v>N</v>
      </c>
      <c r="V135" s="77" t="str">
        <f t="shared" si="25"/>
        <v>N/A</v>
      </c>
      <c r="W135" s="22"/>
      <c r="X135" s="6" t="s">
        <v>4508</v>
      </c>
      <c r="Y135" s="13"/>
      <c r="Z135" s="13"/>
      <c r="AA135" s="84" t="str">
        <f t="shared" si="26"/>
        <v>N/A</v>
      </c>
      <c r="AB135" s="23">
        <v>0</v>
      </c>
      <c r="AC135" s="15">
        <f t="shared" si="27"/>
        <v>0</v>
      </c>
      <c r="AD135" s="13"/>
      <c r="AE135" s="92" t="str">
        <f t="shared" si="28"/>
        <v>N/A</v>
      </c>
      <c r="AF135" s="13"/>
      <c r="AG135" s="6" t="s">
        <v>2756</v>
      </c>
      <c r="AH135" s="89" t="str">
        <f t="shared" si="29"/>
        <v>No Build Required</v>
      </c>
      <c r="AI135" s="2" t="s">
        <v>4508</v>
      </c>
      <c r="AJ135" s="2" t="s">
        <v>4508</v>
      </c>
      <c r="AK135" s="84" t="str">
        <f>IF(Q135="",IF(U135="N","N/A",IF(AL135="","TBD",IF(AL135="N/A","N/A",IF(ISNUMBER(AL135),"Complete","")))),"Removed")</f>
        <v>N/A</v>
      </c>
      <c r="AL135" s="95" t="s">
        <v>4508</v>
      </c>
      <c r="AM135" s="89" t="str">
        <f>IF(Q135="",IF(AO135="","TBD",IF(AO135="N/A","N/A",IF(ISNUMBER(AO135),"Complete","TBD"))),"N/A")</f>
        <v>Complete</v>
      </c>
      <c r="AN135" s="13"/>
      <c r="AO135" s="95">
        <v>41311</v>
      </c>
      <c r="AP135" s="97" t="str">
        <f>IF(Q135="",IF(AK135="N/A",IF(AM135="TBD","Waiting on Router","Ready"),"TBD"),"Removed")</f>
        <v>Ready</v>
      </c>
      <c r="AQ135" s="13"/>
      <c r="AR135" s="11"/>
      <c r="AS135" s="11">
        <v>2</v>
      </c>
      <c r="AT135" s="13"/>
      <c r="AU135" s="13"/>
      <c r="AV135" s="11"/>
    </row>
    <row r="136" spans="1:48">
      <c r="A136" s="13"/>
      <c r="B136" s="75" t="s">
        <v>5126</v>
      </c>
      <c r="C136" s="75" t="s">
        <v>169</v>
      </c>
      <c r="D136" s="75" t="s">
        <v>4566</v>
      </c>
      <c r="E136" s="6" t="s">
        <v>2721</v>
      </c>
      <c r="F136" s="82" t="s">
        <v>5078</v>
      </c>
      <c r="G136" s="81" t="s">
        <v>4851</v>
      </c>
      <c r="H136" s="38" t="s">
        <v>5412</v>
      </c>
      <c r="I136" s="6" t="s">
        <v>44</v>
      </c>
      <c r="J136" s="6">
        <v>25701</v>
      </c>
      <c r="K136" s="6"/>
      <c r="L136" s="11"/>
      <c r="M136" s="6"/>
      <c r="N136" s="6" t="s">
        <v>5413</v>
      </c>
      <c r="O136" s="6">
        <v>1007</v>
      </c>
      <c r="P136" s="6"/>
      <c r="Q136" s="11"/>
      <c r="R136" s="11" t="s">
        <v>5222</v>
      </c>
      <c r="S136" s="6"/>
      <c r="T136" s="13"/>
      <c r="U136" s="77" t="str">
        <f t="shared" si="24"/>
        <v>N</v>
      </c>
      <c r="V136" s="77" t="str">
        <f t="shared" si="25"/>
        <v>N/A</v>
      </c>
      <c r="W136" s="22"/>
      <c r="X136" s="6" t="s">
        <v>4508</v>
      </c>
      <c r="Y136" s="13"/>
      <c r="Z136" s="13"/>
      <c r="AA136" s="84" t="str">
        <f t="shared" si="26"/>
        <v>N/A</v>
      </c>
      <c r="AB136" s="23">
        <v>0</v>
      </c>
      <c r="AC136" s="15">
        <f t="shared" si="27"/>
        <v>0</v>
      </c>
      <c r="AD136" s="13"/>
      <c r="AE136" s="92" t="str">
        <f t="shared" si="28"/>
        <v>N/A</v>
      </c>
      <c r="AF136" s="13"/>
      <c r="AG136" s="6" t="s">
        <v>2756</v>
      </c>
      <c r="AH136" s="89" t="str">
        <f t="shared" si="29"/>
        <v>No Build Required</v>
      </c>
      <c r="AI136" s="2" t="s">
        <v>4508</v>
      </c>
      <c r="AJ136" s="2" t="s">
        <v>4508</v>
      </c>
      <c r="AK136" s="84" t="str">
        <f>IF(Q136="",IF(U136="N","N/A",IF(AL136="","TBD",IF(AL136="N/A","N/A",IF(ISNUMBER(AL136),"Complete","")))),"Removed")</f>
        <v>N/A</v>
      </c>
      <c r="AL136" s="95" t="s">
        <v>4508</v>
      </c>
      <c r="AM136" s="89" t="str">
        <f>IF(Q136="",IF(AO136="","TBD",IF(AO136="N/A","N/A",IF(ISNUMBER(AO136),"Complete","TBD"))),"N/A")</f>
        <v>Complete</v>
      </c>
      <c r="AN136" s="13"/>
      <c r="AO136" s="95">
        <v>41311</v>
      </c>
      <c r="AP136" s="97" t="str">
        <f>IF(Q136="",IF(AK136="N/A",IF(AM136="TBD","Waiting on Router","Ready"),"TBD"),"Removed")</f>
        <v>Ready</v>
      </c>
      <c r="AQ136" s="13"/>
      <c r="AR136" s="11"/>
      <c r="AS136" s="11">
        <v>2</v>
      </c>
      <c r="AT136" s="13"/>
      <c r="AU136" s="13"/>
      <c r="AV136" s="11"/>
    </row>
    <row r="137" spans="1:48">
      <c r="A137" s="13"/>
      <c r="B137" s="75" t="s">
        <v>5127</v>
      </c>
      <c r="C137" s="75" t="s">
        <v>169</v>
      </c>
      <c r="D137" s="75" t="s">
        <v>4566</v>
      </c>
      <c r="E137" s="6" t="s">
        <v>2721</v>
      </c>
      <c r="F137" s="82" t="s">
        <v>5079</v>
      </c>
      <c r="G137" s="81" t="s">
        <v>4851</v>
      </c>
      <c r="H137" s="38" t="s">
        <v>5414</v>
      </c>
      <c r="I137" s="6" t="s">
        <v>44</v>
      </c>
      <c r="J137" s="6">
        <v>25705</v>
      </c>
      <c r="K137" s="6"/>
      <c r="L137" s="11"/>
      <c r="M137" s="6"/>
      <c r="N137" s="6" t="s">
        <v>5415</v>
      </c>
      <c r="O137" s="6">
        <v>1000</v>
      </c>
      <c r="P137" s="6"/>
      <c r="Q137" s="11"/>
      <c r="R137" s="11" t="s">
        <v>5222</v>
      </c>
      <c r="S137" s="6"/>
      <c r="T137" s="13"/>
      <c r="U137" s="77" t="str">
        <f t="shared" si="24"/>
        <v>N</v>
      </c>
      <c r="V137" s="77" t="str">
        <f t="shared" si="25"/>
        <v>N/A</v>
      </c>
      <c r="W137" s="22"/>
      <c r="X137" s="6" t="s">
        <v>4508</v>
      </c>
      <c r="Y137" s="13"/>
      <c r="Z137" s="13"/>
      <c r="AA137" s="84" t="str">
        <f t="shared" si="26"/>
        <v>N/A</v>
      </c>
      <c r="AB137" s="23">
        <v>0</v>
      </c>
      <c r="AC137" s="15">
        <f t="shared" si="27"/>
        <v>0</v>
      </c>
      <c r="AD137" s="13"/>
      <c r="AE137" s="92" t="str">
        <f t="shared" si="28"/>
        <v>N/A</v>
      </c>
      <c r="AF137" s="13"/>
      <c r="AG137" s="6" t="s">
        <v>2756</v>
      </c>
      <c r="AH137" s="89" t="str">
        <f t="shared" si="29"/>
        <v>No Build Required</v>
      </c>
      <c r="AI137" s="2" t="s">
        <v>4508</v>
      </c>
      <c r="AJ137" s="2" t="s">
        <v>4508</v>
      </c>
      <c r="AK137" s="84" t="str">
        <f>IF(Q137="",IF(U137="N","N/A",IF(AL137="","TBD",IF(AL137="N/A","N/A",IF(ISNUMBER(AL137),"Complete","")))),"Removed")</f>
        <v>N/A</v>
      </c>
      <c r="AL137" s="95" t="s">
        <v>4508</v>
      </c>
      <c r="AM137" s="89" t="str">
        <f>IF(Q137="",IF(AO137="","TBD",IF(AO137="N/A","N/A",IF(ISNUMBER(AO137),"Complete","TBD"))),"N/A")</f>
        <v>Complete</v>
      </c>
      <c r="AN137" s="13"/>
      <c r="AO137" s="95">
        <v>41311</v>
      </c>
      <c r="AP137" s="97" t="str">
        <f>IF(Q137="",IF(AK137="N/A",IF(AM137="TBD","Waiting on Router","Ready"),"TBD"),"Removed")</f>
        <v>Ready</v>
      </c>
      <c r="AQ137" s="13"/>
      <c r="AR137" s="11"/>
      <c r="AS137" s="11">
        <v>2</v>
      </c>
      <c r="AT137" s="13"/>
      <c r="AU137" s="13"/>
      <c r="AV137" s="11"/>
    </row>
    <row r="138" spans="1:48">
      <c r="A138" s="13"/>
      <c r="B138" s="75" t="s">
        <v>5128</v>
      </c>
      <c r="C138" s="75" t="s">
        <v>169</v>
      </c>
      <c r="D138" s="75" t="s">
        <v>4566</v>
      </c>
      <c r="E138" s="6" t="s">
        <v>2721</v>
      </c>
      <c r="F138" s="82" t="s">
        <v>5080</v>
      </c>
      <c r="G138" s="81" t="s">
        <v>4851</v>
      </c>
      <c r="H138" s="38" t="s">
        <v>5416</v>
      </c>
      <c r="I138" s="6" t="s">
        <v>44</v>
      </c>
      <c r="J138" s="6">
        <v>25701</v>
      </c>
      <c r="K138" s="6"/>
      <c r="L138" s="11"/>
      <c r="M138" s="6"/>
      <c r="N138" s="6" t="s">
        <v>5417</v>
      </c>
      <c r="O138" s="6">
        <v>997</v>
      </c>
      <c r="P138" s="6"/>
      <c r="Q138" s="11"/>
      <c r="R138" s="11" t="s">
        <v>5222</v>
      </c>
      <c r="S138" s="6"/>
      <c r="T138" s="13"/>
      <c r="U138" s="77" t="str">
        <f t="shared" si="24"/>
        <v>N</v>
      </c>
      <c r="V138" s="77" t="str">
        <f t="shared" si="25"/>
        <v>N/A</v>
      </c>
      <c r="W138" s="22"/>
      <c r="X138" s="6" t="s">
        <v>4508</v>
      </c>
      <c r="Y138" s="13"/>
      <c r="Z138" s="13"/>
      <c r="AA138" s="84" t="str">
        <f t="shared" si="26"/>
        <v>N/A</v>
      </c>
      <c r="AB138" s="23">
        <v>0</v>
      </c>
      <c r="AC138" s="15">
        <f t="shared" si="27"/>
        <v>0</v>
      </c>
      <c r="AD138" s="13"/>
      <c r="AE138" s="92" t="str">
        <f t="shared" si="28"/>
        <v>N/A</v>
      </c>
      <c r="AF138" s="13"/>
      <c r="AG138" s="6" t="s">
        <v>2756</v>
      </c>
      <c r="AH138" s="89" t="str">
        <f t="shared" si="29"/>
        <v>No Build Required</v>
      </c>
      <c r="AI138" s="2" t="s">
        <v>4508</v>
      </c>
      <c r="AJ138" s="2" t="s">
        <v>4508</v>
      </c>
      <c r="AK138" s="84" t="str">
        <f>IF(Q138="",IF(U138="N","N/A",IF(AL138="","TBD",IF(AL138="N/A","N/A",IF(ISNUMBER(AL138),"Complete","")))),"Removed")</f>
        <v>N/A</v>
      </c>
      <c r="AL138" s="95" t="s">
        <v>4508</v>
      </c>
      <c r="AM138" s="89" t="str">
        <f>IF(Q138="",IF(AO138="","TBD",IF(AO138="N/A","N/A",IF(ISNUMBER(AO138),"Complete","TBD"))),"N/A")</f>
        <v>Complete</v>
      </c>
      <c r="AN138" s="13"/>
      <c r="AO138" s="95">
        <v>41311</v>
      </c>
      <c r="AP138" s="97" t="str">
        <f>IF(Q138="",IF(AK138="N/A",IF(AM138="TBD","Waiting on Router","Ready"),"TBD"),"Removed")</f>
        <v>Ready</v>
      </c>
      <c r="AQ138" s="13"/>
      <c r="AR138" s="11"/>
      <c r="AS138" s="11">
        <v>2</v>
      </c>
      <c r="AT138" s="13"/>
      <c r="AU138" s="13"/>
      <c r="AV138" s="11"/>
    </row>
    <row r="139" spans="1:48">
      <c r="A139" s="13"/>
      <c r="B139" s="75" t="s">
        <v>5129</v>
      </c>
      <c r="C139" s="75" t="s">
        <v>169</v>
      </c>
      <c r="D139" s="75" t="s">
        <v>4566</v>
      </c>
      <c r="E139" s="6" t="s">
        <v>2721</v>
      </c>
      <c r="F139" s="82" t="s">
        <v>5081</v>
      </c>
      <c r="G139" s="81" t="s">
        <v>4851</v>
      </c>
      <c r="H139" s="38" t="s">
        <v>5418</v>
      </c>
      <c r="I139" s="6" t="s">
        <v>44</v>
      </c>
      <c r="J139" s="6">
        <v>25703</v>
      </c>
      <c r="K139" s="6"/>
      <c r="L139" s="11"/>
      <c r="M139" s="6"/>
      <c r="N139" s="6" t="s">
        <v>5419</v>
      </c>
      <c r="O139" s="6">
        <v>993</v>
      </c>
      <c r="P139" s="6"/>
      <c r="Q139" s="11"/>
      <c r="R139" s="11" t="s">
        <v>5222</v>
      </c>
      <c r="S139" s="6"/>
      <c r="T139" s="13"/>
      <c r="U139" s="77" t="str">
        <f t="shared" si="24"/>
        <v>N</v>
      </c>
      <c r="V139" s="77" t="str">
        <f t="shared" si="25"/>
        <v>N/A</v>
      </c>
      <c r="W139" s="22"/>
      <c r="X139" s="6" t="s">
        <v>4508</v>
      </c>
      <c r="Y139" s="13"/>
      <c r="Z139" s="13"/>
      <c r="AA139" s="84" t="str">
        <f t="shared" si="26"/>
        <v>N/A</v>
      </c>
      <c r="AB139" s="23">
        <v>0</v>
      </c>
      <c r="AC139" s="15">
        <f t="shared" si="27"/>
        <v>0</v>
      </c>
      <c r="AD139" s="13"/>
      <c r="AE139" s="92" t="str">
        <f t="shared" si="28"/>
        <v>N/A</v>
      </c>
      <c r="AF139" s="13"/>
      <c r="AG139" s="6" t="s">
        <v>2756</v>
      </c>
      <c r="AH139" s="89" t="str">
        <f t="shared" si="29"/>
        <v>No Build Required</v>
      </c>
      <c r="AI139" s="2" t="s">
        <v>4508</v>
      </c>
      <c r="AJ139" s="2" t="s">
        <v>4508</v>
      </c>
      <c r="AK139" s="84" t="str">
        <f>IF(Q139="",IF(U139="N","N/A",IF(AL139="","TBD",IF(AL139="N/A","N/A",IF(ISNUMBER(AL139),"Complete","")))),"Removed")</f>
        <v>N/A</v>
      </c>
      <c r="AL139" s="95" t="s">
        <v>4508</v>
      </c>
      <c r="AM139" s="89" t="str">
        <f>IF(Q139="",IF(AO139="","TBD",IF(AO139="N/A","N/A",IF(ISNUMBER(AO139),"Complete","TBD"))),"N/A")</f>
        <v>Complete</v>
      </c>
      <c r="AN139" s="13"/>
      <c r="AO139" s="95">
        <v>41311</v>
      </c>
      <c r="AP139" s="97" t="str">
        <f>IF(Q139="",IF(AK139="N/A",IF(AM139="TBD","Waiting on Router","Ready"),"TBD"),"Removed")</f>
        <v>Ready</v>
      </c>
      <c r="AQ139" s="13"/>
      <c r="AR139" s="11"/>
      <c r="AS139" s="11">
        <v>2</v>
      </c>
      <c r="AT139" s="13"/>
      <c r="AU139" s="13"/>
      <c r="AV139" s="11"/>
    </row>
    <row r="140" spans="1:48">
      <c r="A140" s="13"/>
      <c r="B140" s="75" t="s">
        <v>5130</v>
      </c>
      <c r="C140" s="75" t="s">
        <v>169</v>
      </c>
      <c r="D140" s="75" t="s">
        <v>4566</v>
      </c>
      <c r="E140" s="6" t="s">
        <v>2721</v>
      </c>
      <c r="F140" s="82" t="s">
        <v>5258</v>
      </c>
      <c r="G140" s="81" t="s">
        <v>4851</v>
      </c>
      <c r="H140" s="38" t="s">
        <v>5420</v>
      </c>
      <c r="I140" s="6" t="s">
        <v>44</v>
      </c>
      <c r="J140" s="6">
        <v>25702</v>
      </c>
      <c r="K140" s="6"/>
      <c r="L140" s="11"/>
      <c r="M140" s="6"/>
      <c r="N140" s="6" t="s">
        <v>5421</v>
      </c>
      <c r="O140" s="6">
        <v>986</v>
      </c>
      <c r="P140" s="6"/>
      <c r="Q140" s="11"/>
      <c r="R140" s="11" t="s">
        <v>5222</v>
      </c>
      <c r="S140" s="6"/>
      <c r="T140" s="13"/>
      <c r="U140" s="77" t="str">
        <f t="shared" si="24"/>
        <v>N</v>
      </c>
      <c r="V140" s="77" t="str">
        <f t="shared" si="25"/>
        <v>N/A</v>
      </c>
      <c r="W140" s="22"/>
      <c r="X140" s="6" t="s">
        <v>4508</v>
      </c>
      <c r="Y140" s="13"/>
      <c r="Z140" s="13"/>
      <c r="AA140" s="84" t="str">
        <f t="shared" si="26"/>
        <v>N/A</v>
      </c>
      <c r="AB140" s="23">
        <v>0</v>
      </c>
      <c r="AC140" s="15">
        <f t="shared" si="27"/>
        <v>0</v>
      </c>
      <c r="AD140" s="13"/>
      <c r="AE140" s="92" t="str">
        <f t="shared" si="28"/>
        <v>N/A</v>
      </c>
      <c r="AF140" s="13"/>
      <c r="AG140" s="6" t="s">
        <v>2756</v>
      </c>
      <c r="AH140" s="89" t="str">
        <f t="shared" si="29"/>
        <v>No Build Required</v>
      </c>
      <c r="AI140" s="2" t="s">
        <v>4508</v>
      </c>
      <c r="AJ140" s="2" t="s">
        <v>4508</v>
      </c>
      <c r="AK140" s="84" t="str">
        <f>IF(Q140="",IF(U140="N","N/A",IF(AL140="","TBD",IF(AL140="N/A","N/A",IF(ISNUMBER(AL140),"Complete","")))),"Removed")</f>
        <v>N/A</v>
      </c>
      <c r="AL140" s="95" t="s">
        <v>4508</v>
      </c>
      <c r="AM140" s="89" t="str">
        <f>IF(Q140="",IF(AO140="","TBD",IF(AO140="N/A","N/A",IF(ISNUMBER(AO140),"Complete","TBD"))),"N/A")</f>
        <v>Complete</v>
      </c>
      <c r="AN140" s="13"/>
      <c r="AO140" s="95">
        <v>41311</v>
      </c>
      <c r="AP140" s="97" t="str">
        <f>IF(Q140="",IF(AK140="N/A",IF(AM140="TBD","Waiting on Router","Ready"),"TBD"),"Removed")</f>
        <v>Ready</v>
      </c>
      <c r="AQ140" s="13"/>
      <c r="AR140" s="11"/>
      <c r="AS140" s="11">
        <v>2</v>
      </c>
      <c r="AT140" s="13"/>
      <c r="AU140" s="13"/>
      <c r="AV140" s="11"/>
    </row>
    <row r="141" spans="1:48">
      <c r="A141" s="13"/>
      <c r="B141" s="75" t="s">
        <v>5131</v>
      </c>
      <c r="C141" s="75" t="s">
        <v>169</v>
      </c>
      <c r="D141" s="75" t="s">
        <v>4566</v>
      </c>
      <c r="E141" s="6" t="s">
        <v>2721</v>
      </c>
      <c r="F141" s="82" t="s">
        <v>5082</v>
      </c>
      <c r="G141" s="81" t="s">
        <v>4851</v>
      </c>
      <c r="H141" s="38" t="s">
        <v>5422</v>
      </c>
      <c r="I141" s="6" t="s">
        <v>44</v>
      </c>
      <c r="J141" s="6">
        <v>25705</v>
      </c>
      <c r="K141" s="6"/>
      <c r="L141" s="11"/>
      <c r="M141" s="6"/>
      <c r="N141" s="6" t="s">
        <v>5423</v>
      </c>
      <c r="O141" s="6">
        <v>996</v>
      </c>
      <c r="P141" s="6"/>
      <c r="Q141" s="11"/>
      <c r="R141" s="11" t="s">
        <v>5222</v>
      </c>
      <c r="S141" s="6"/>
      <c r="T141" s="13"/>
      <c r="U141" s="77" t="str">
        <f t="shared" si="24"/>
        <v>N</v>
      </c>
      <c r="V141" s="77" t="str">
        <f t="shared" si="25"/>
        <v>N/A</v>
      </c>
      <c r="W141" s="22"/>
      <c r="X141" s="6" t="s">
        <v>4508</v>
      </c>
      <c r="Y141" s="13"/>
      <c r="Z141" s="13"/>
      <c r="AA141" s="84" t="str">
        <f t="shared" si="26"/>
        <v>N/A</v>
      </c>
      <c r="AB141" s="23">
        <v>0</v>
      </c>
      <c r="AC141" s="15">
        <f t="shared" si="27"/>
        <v>0</v>
      </c>
      <c r="AD141" s="13"/>
      <c r="AE141" s="92" t="str">
        <f t="shared" si="28"/>
        <v>N/A</v>
      </c>
      <c r="AF141" s="13"/>
      <c r="AG141" s="6" t="s">
        <v>2756</v>
      </c>
      <c r="AH141" s="89" t="str">
        <f t="shared" si="29"/>
        <v>No Build Required</v>
      </c>
      <c r="AI141" s="2" t="s">
        <v>4508</v>
      </c>
      <c r="AJ141" s="2" t="s">
        <v>4508</v>
      </c>
      <c r="AK141" s="84" t="str">
        <f>IF(Q141="",IF(U141="N","N/A",IF(AL141="","TBD",IF(AL141="N/A","N/A",IF(ISNUMBER(AL141),"Complete","")))),"Removed")</f>
        <v>N/A</v>
      </c>
      <c r="AL141" s="95" t="s">
        <v>4508</v>
      </c>
      <c r="AM141" s="89" t="str">
        <f>IF(Q141="",IF(AO141="","TBD",IF(AO141="N/A","N/A",IF(ISNUMBER(AO141),"Complete","TBD"))),"N/A")</f>
        <v>Complete</v>
      </c>
      <c r="AN141" s="13"/>
      <c r="AO141" s="95">
        <v>41311</v>
      </c>
      <c r="AP141" s="97" t="str">
        <f>IF(Q141="",IF(AK141="N/A",IF(AM141="TBD","Waiting on Router","Ready"),"TBD"),"Removed")</f>
        <v>Ready</v>
      </c>
      <c r="AQ141" s="13"/>
      <c r="AR141" s="11"/>
      <c r="AS141" s="11">
        <v>2</v>
      </c>
      <c r="AT141" s="13"/>
      <c r="AU141" s="13"/>
      <c r="AV141" s="11"/>
    </row>
    <row r="142" spans="1:48">
      <c r="A142" s="13"/>
      <c r="B142" s="75" t="s">
        <v>5132</v>
      </c>
      <c r="C142" s="75" t="s">
        <v>169</v>
      </c>
      <c r="D142" s="75" t="s">
        <v>4566</v>
      </c>
      <c r="E142" s="6" t="s">
        <v>2721</v>
      </c>
      <c r="F142" s="82" t="s">
        <v>5259</v>
      </c>
      <c r="G142" s="81" t="s">
        <v>4851</v>
      </c>
      <c r="H142" s="38" t="s">
        <v>5424</v>
      </c>
      <c r="I142" s="6" t="s">
        <v>44</v>
      </c>
      <c r="J142" s="6">
        <v>25705</v>
      </c>
      <c r="K142" s="6"/>
      <c r="L142" s="11"/>
      <c r="M142" s="6"/>
      <c r="N142" s="6" t="s">
        <v>5425</v>
      </c>
      <c r="O142" s="6">
        <v>985</v>
      </c>
      <c r="P142" s="6"/>
      <c r="Q142" s="11"/>
      <c r="R142" s="11" t="s">
        <v>5222</v>
      </c>
      <c r="S142" s="6"/>
      <c r="T142" s="13"/>
      <c r="U142" s="77" t="str">
        <f t="shared" si="24"/>
        <v>N</v>
      </c>
      <c r="V142" s="77" t="str">
        <f t="shared" si="25"/>
        <v>N/A</v>
      </c>
      <c r="W142" s="22"/>
      <c r="X142" s="6" t="s">
        <v>4508</v>
      </c>
      <c r="Y142" s="13"/>
      <c r="Z142" s="13"/>
      <c r="AA142" s="84" t="str">
        <f t="shared" si="26"/>
        <v>N/A</v>
      </c>
      <c r="AB142" s="23">
        <v>0</v>
      </c>
      <c r="AC142" s="15">
        <f t="shared" si="27"/>
        <v>0</v>
      </c>
      <c r="AD142" s="13"/>
      <c r="AE142" s="92" t="str">
        <f t="shared" si="28"/>
        <v>N/A</v>
      </c>
      <c r="AF142" s="13"/>
      <c r="AG142" s="6" t="s">
        <v>2756</v>
      </c>
      <c r="AH142" s="89" t="str">
        <f t="shared" si="29"/>
        <v>No Build Required</v>
      </c>
      <c r="AI142" s="2" t="s">
        <v>4508</v>
      </c>
      <c r="AJ142" s="2" t="s">
        <v>4508</v>
      </c>
      <c r="AK142" s="84" t="str">
        <f>IF(Q142="",IF(U142="N","N/A",IF(AL142="","TBD",IF(AL142="N/A","N/A",IF(ISNUMBER(AL142),"Complete","")))),"Removed")</f>
        <v>N/A</v>
      </c>
      <c r="AL142" s="95" t="s">
        <v>4508</v>
      </c>
      <c r="AM142" s="89" t="str">
        <f>IF(Q142="",IF(AO142="","TBD",IF(AO142="N/A","N/A",IF(ISNUMBER(AO142),"Complete","TBD"))),"N/A")</f>
        <v>Complete</v>
      </c>
      <c r="AN142" s="13"/>
      <c r="AO142" s="95">
        <v>41311</v>
      </c>
      <c r="AP142" s="97" t="str">
        <f>IF(Q142="",IF(AK142="N/A",IF(AM142="TBD","Waiting on Router","Ready"),"TBD"),"Removed")</f>
        <v>Ready</v>
      </c>
      <c r="AQ142" s="13"/>
      <c r="AR142" s="11"/>
      <c r="AS142" s="11">
        <v>2</v>
      </c>
      <c r="AT142" s="13"/>
      <c r="AU142" s="13"/>
      <c r="AV142" s="11"/>
    </row>
    <row r="143" spans="1:48">
      <c r="A143" s="13"/>
      <c r="B143" s="75" t="s">
        <v>5133</v>
      </c>
      <c r="C143" s="75" t="s">
        <v>169</v>
      </c>
      <c r="D143" s="75" t="s">
        <v>4566</v>
      </c>
      <c r="E143" s="6" t="s">
        <v>2721</v>
      </c>
      <c r="F143" s="82" t="s">
        <v>5083</v>
      </c>
      <c r="G143" s="81" t="s">
        <v>4851</v>
      </c>
      <c r="H143" s="38" t="s">
        <v>5426</v>
      </c>
      <c r="I143" s="6" t="s">
        <v>44</v>
      </c>
      <c r="J143" s="6">
        <v>25701</v>
      </c>
      <c r="K143" s="6"/>
      <c r="L143" s="11"/>
      <c r="M143" s="6"/>
      <c r="N143" s="6" t="s">
        <v>5427</v>
      </c>
      <c r="O143" s="6">
        <v>987</v>
      </c>
      <c r="P143" s="6"/>
      <c r="Q143" s="11"/>
      <c r="R143" s="11" t="s">
        <v>5222</v>
      </c>
      <c r="S143" s="6"/>
      <c r="T143" s="13"/>
      <c r="U143" s="77" t="str">
        <f t="shared" si="24"/>
        <v>N</v>
      </c>
      <c r="V143" s="77" t="str">
        <f t="shared" si="25"/>
        <v>N/A</v>
      </c>
      <c r="W143" s="22"/>
      <c r="X143" s="6" t="s">
        <v>4508</v>
      </c>
      <c r="Y143" s="13"/>
      <c r="Z143" s="13"/>
      <c r="AA143" s="84" t="str">
        <f t="shared" si="26"/>
        <v>N/A</v>
      </c>
      <c r="AB143" s="23">
        <v>0</v>
      </c>
      <c r="AC143" s="15">
        <f t="shared" si="27"/>
        <v>0</v>
      </c>
      <c r="AD143" s="13"/>
      <c r="AE143" s="92" t="str">
        <f t="shared" si="28"/>
        <v>N/A</v>
      </c>
      <c r="AF143" s="13"/>
      <c r="AG143" s="6" t="s">
        <v>2756</v>
      </c>
      <c r="AH143" s="89" t="str">
        <f t="shared" si="29"/>
        <v>No Build Required</v>
      </c>
      <c r="AI143" s="2" t="s">
        <v>4508</v>
      </c>
      <c r="AJ143" s="2" t="s">
        <v>4508</v>
      </c>
      <c r="AK143" s="84" t="str">
        <f>IF(Q143="",IF(U143="N","N/A",IF(AL143="","TBD",IF(AL143="N/A","N/A",IF(ISNUMBER(AL143),"Complete","")))),"Removed")</f>
        <v>N/A</v>
      </c>
      <c r="AL143" s="95" t="s">
        <v>4508</v>
      </c>
      <c r="AM143" s="89" t="str">
        <f>IF(Q143="",IF(AO143="","TBD",IF(AO143="N/A","N/A",IF(ISNUMBER(AO143),"Complete","TBD"))),"N/A")</f>
        <v>Complete</v>
      </c>
      <c r="AN143" s="13"/>
      <c r="AO143" s="95">
        <v>41311</v>
      </c>
      <c r="AP143" s="97" t="str">
        <f>IF(Q143="",IF(AK143="N/A",IF(AM143="TBD","Waiting on Router","Ready"),"TBD"),"Removed")</f>
        <v>Ready</v>
      </c>
      <c r="AQ143" s="13"/>
      <c r="AR143" s="11"/>
      <c r="AS143" s="11">
        <v>2</v>
      </c>
      <c r="AT143" s="13"/>
      <c r="AU143" s="13"/>
      <c r="AV143" s="11"/>
    </row>
    <row r="144" spans="1:48">
      <c r="A144" s="13"/>
      <c r="B144" s="75" t="s">
        <v>5134</v>
      </c>
      <c r="C144" s="75" t="s">
        <v>169</v>
      </c>
      <c r="D144" s="75" t="s">
        <v>4566</v>
      </c>
      <c r="E144" s="6" t="s">
        <v>2721</v>
      </c>
      <c r="F144" s="82" t="s">
        <v>5084</v>
      </c>
      <c r="G144" s="81" t="s">
        <v>4851</v>
      </c>
      <c r="H144" s="38" t="s">
        <v>5428</v>
      </c>
      <c r="I144" s="6" t="s">
        <v>44</v>
      </c>
      <c r="J144" s="6">
        <v>25701</v>
      </c>
      <c r="K144" s="6"/>
      <c r="L144" s="11"/>
      <c r="M144" s="6"/>
      <c r="N144" s="6" t="s">
        <v>4476</v>
      </c>
      <c r="O144" s="6">
        <v>910</v>
      </c>
      <c r="P144" s="6"/>
      <c r="Q144" s="11"/>
      <c r="R144" s="11" t="s">
        <v>5222</v>
      </c>
      <c r="S144" s="6"/>
      <c r="T144" s="13"/>
      <c r="U144" s="77" t="str">
        <f t="shared" si="24"/>
        <v>N</v>
      </c>
      <c r="V144" s="77" t="str">
        <f t="shared" si="25"/>
        <v>N/A</v>
      </c>
      <c r="W144" s="22"/>
      <c r="X144" s="6" t="s">
        <v>4508</v>
      </c>
      <c r="Y144" s="13"/>
      <c r="Z144" s="13"/>
      <c r="AA144" s="84" t="str">
        <f t="shared" si="26"/>
        <v>N/A</v>
      </c>
      <c r="AB144" s="23">
        <v>0</v>
      </c>
      <c r="AC144" s="15">
        <f t="shared" si="27"/>
        <v>0</v>
      </c>
      <c r="AD144" s="13"/>
      <c r="AE144" s="92" t="str">
        <f t="shared" si="28"/>
        <v>N/A</v>
      </c>
      <c r="AF144" s="13"/>
      <c r="AG144" s="6" t="s">
        <v>2756</v>
      </c>
      <c r="AH144" s="89" t="str">
        <f t="shared" si="29"/>
        <v>No Build Required</v>
      </c>
      <c r="AI144" s="13" t="s">
        <v>4508</v>
      </c>
      <c r="AJ144" s="13" t="s">
        <v>4508</v>
      </c>
      <c r="AK144" s="84" t="str">
        <f>IF(Q144="",IF(U144="N","N/A",IF(AL144="","TBD",IF(AL144="N/A","N/A",IF(ISNUMBER(AL144),"Complete","")))),"Removed")</f>
        <v>N/A</v>
      </c>
      <c r="AL144" s="93" t="s">
        <v>4508</v>
      </c>
      <c r="AM144" s="89" t="str">
        <f>IF(Q144="",IF(AO144="","TBD",IF(AO144="N/A","N/A",IF(ISNUMBER(AO144),"Complete","TBD"))),"N/A")</f>
        <v>Complete</v>
      </c>
      <c r="AN144" s="13"/>
      <c r="AO144" s="95">
        <v>41442</v>
      </c>
      <c r="AP144" s="97" t="str">
        <f>IF(Q144="",IF(AK144="N/A",IF(AM144="TBD","Waiting on Router","Ready"),"TBD"),"Removed")</f>
        <v>Ready</v>
      </c>
      <c r="AQ144" s="13"/>
      <c r="AR144" s="11"/>
      <c r="AS144" s="11">
        <v>2</v>
      </c>
      <c r="AT144" s="13"/>
      <c r="AU144" s="13"/>
      <c r="AV144" s="11"/>
    </row>
    <row r="145" spans="1:48">
      <c r="A145" s="13"/>
      <c r="B145" s="75" t="s">
        <v>5183</v>
      </c>
      <c r="C145" s="75" t="s">
        <v>169</v>
      </c>
      <c r="D145" s="75" t="s">
        <v>774</v>
      </c>
      <c r="E145" s="6" t="s">
        <v>2721</v>
      </c>
      <c r="F145" s="78" t="s">
        <v>6694</v>
      </c>
      <c r="G145" s="81" t="s">
        <v>4852</v>
      </c>
      <c r="H145" s="11" t="s">
        <v>5180</v>
      </c>
      <c r="I145" s="6" t="s">
        <v>1662</v>
      </c>
      <c r="J145" s="6">
        <v>25545</v>
      </c>
      <c r="K145" s="6"/>
      <c r="L145" s="11"/>
      <c r="M145" s="6"/>
      <c r="N145" s="6" t="s">
        <v>5226</v>
      </c>
      <c r="O145" s="6">
        <v>1699</v>
      </c>
      <c r="P145" s="6"/>
      <c r="Q145" s="11"/>
      <c r="R145" s="11" t="s">
        <v>2727</v>
      </c>
      <c r="S145" s="6"/>
      <c r="T145" s="13">
        <v>41200</v>
      </c>
      <c r="U145" s="77" t="str">
        <f t="shared" si="24"/>
        <v>Y</v>
      </c>
      <c r="V145" s="89" t="s">
        <v>697</v>
      </c>
      <c r="W145" s="22">
        <v>48554.28</v>
      </c>
      <c r="X145" s="6" t="s">
        <v>2756</v>
      </c>
      <c r="Y145" s="13"/>
      <c r="Z145" s="13">
        <v>41195</v>
      </c>
      <c r="AA145" s="84" t="str">
        <f t="shared" si="26"/>
        <v>Y</v>
      </c>
      <c r="AB145" s="23">
        <v>4075</v>
      </c>
      <c r="AC145" s="15">
        <f t="shared" si="27"/>
        <v>4075</v>
      </c>
      <c r="AD145" s="13">
        <v>41235</v>
      </c>
      <c r="AE145" s="92" t="str">
        <f t="shared" si="28"/>
        <v>Complete</v>
      </c>
      <c r="AF145" s="13">
        <v>41235</v>
      </c>
      <c r="AG145" s="6" t="s">
        <v>2756</v>
      </c>
      <c r="AH145" s="89" t="str">
        <f t="shared" si="29"/>
        <v>No Build Required</v>
      </c>
      <c r="AI145" s="13" t="s">
        <v>4508</v>
      </c>
      <c r="AJ145" s="13" t="s">
        <v>4508</v>
      </c>
      <c r="AK145" s="84" t="str">
        <f>IF(Q145="",IF(U145="N","N/A",IF(AL145="","TBD",IF(AL145="N/A","N/A",IF(ISNUMBER(AL145),"Complete","")))),"Removed")</f>
        <v>Complete</v>
      </c>
      <c r="AL145" s="95">
        <v>41240</v>
      </c>
      <c r="AM145" s="89" t="str">
        <f>IF(Q145="",IF(AO145="","TBD",IF(AO145="N/A","N/A",IF(ISNUMBER(AO145),"Complete","TBD"))),"N/A")</f>
        <v>Complete</v>
      </c>
      <c r="AN145" s="13"/>
      <c r="AO145" s="95">
        <v>41415</v>
      </c>
      <c r="AP145" s="97" t="str">
        <f>IF(Q145="",IF(AK145="Complete",IF(AM145="TBD","Waiting on Router","Ready"),"Pending Fiber Completion"),"Removed")</f>
        <v>Ready</v>
      </c>
      <c r="AQ145" s="13"/>
      <c r="AR145" s="11"/>
      <c r="AS145" s="11">
        <v>2</v>
      </c>
      <c r="AT145" s="13"/>
      <c r="AU145" s="13"/>
      <c r="AV145" s="11"/>
    </row>
    <row r="146" spans="1:48">
      <c r="A146" s="1"/>
      <c r="B146" s="72" t="s">
        <v>1851</v>
      </c>
      <c r="C146" s="72" t="s">
        <v>184</v>
      </c>
      <c r="D146" s="72" t="s">
        <v>1453</v>
      </c>
      <c r="E146" s="19" t="s">
        <v>2724</v>
      </c>
      <c r="F146" s="73" t="s">
        <v>1460</v>
      </c>
      <c r="G146" s="72" t="s">
        <v>4852</v>
      </c>
      <c r="H146" s="8" t="s">
        <v>1508</v>
      </c>
      <c r="I146" s="8" t="s">
        <v>27</v>
      </c>
      <c r="J146" s="8">
        <v>26147</v>
      </c>
      <c r="K146" s="8" t="s">
        <v>3324</v>
      </c>
      <c r="L146" s="4" t="s">
        <v>3618</v>
      </c>
      <c r="M146" s="8" t="s">
        <v>3619</v>
      </c>
      <c r="N146" s="8" t="s">
        <v>4222</v>
      </c>
      <c r="O146" s="8">
        <v>552</v>
      </c>
      <c r="P146" s="19" t="s">
        <v>4872</v>
      </c>
      <c r="Q146" s="4"/>
      <c r="R146" s="4" t="s">
        <v>2727</v>
      </c>
      <c r="S146" s="8" t="s">
        <v>2712</v>
      </c>
      <c r="T146" s="1">
        <v>40701</v>
      </c>
      <c r="U146" s="84" t="str">
        <f t="shared" si="24"/>
        <v>Y</v>
      </c>
      <c r="V146" s="84" t="str">
        <f t="shared" ref="V146:V171" si="30">IF(T146="","N/A",IF(T146="TBD","N","Y"))</f>
        <v>Y</v>
      </c>
      <c r="W146" s="32">
        <v>10418.68</v>
      </c>
      <c r="X146" s="8" t="s">
        <v>2756</v>
      </c>
      <c r="Y146" s="1"/>
      <c r="Z146" s="1">
        <v>40723</v>
      </c>
      <c r="AA146" s="84" t="str">
        <f t="shared" si="26"/>
        <v>Y</v>
      </c>
      <c r="AB146" s="33">
        <v>1077</v>
      </c>
      <c r="AC146" s="15">
        <f t="shared" si="27"/>
        <v>1077</v>
      </c>
      <c r="AD146" s="1">
        <v>40969</v>
      </c>
      <c r="AE146" s="92" t="str">
        <f t="shared" si="28"/>
        <v>Complete</v>
      </c>
      <c r="AF146" s="1">
        <v>40963</v>
      </c>
      <c r="AG146" s="8" t="s">
        <v>697</v>
      </c>
      <c r="AH146" s="89" t="str">
        <f t="shared" si="29"/>
        <v>Complete</v>
      </c>
      <c r="AI146" s="1">
        <v>41045</v>
      </c>
      <c r="AJ146" s="1">
        <v>41001</v>
      </c>
      <c r="AK146" s="84" t="str">
        <f>IF(Q146="",IF(U146="N","N/A",IF(AL146="","TBD",IF(AL146="N/A","N/A",IF(ISNUMBER(AL146),"Complete","")))),"Removed")</f>
        <v>Complete</v>
      </c>
      <c r="AL146" s="94">
        <v>41003</v>
      </c>
      <c r="AM146" s="89" t="str">
        <f>IF(Q146="",IF(AO146="","TBD",IF(AO146="N/A","N/A",IF(ISNUMBER(AO146),"Complete","TBD"))),"N/A")</f>
        <v>Complete</v>
      </c>
      <c r="AN146" s="1"/>
      <c r="AO146" s="93">
        <v>41191</v>
      </c>
      <c r="AP146" s="97" t="str">
        <f>IF(Q146="",IF(AK146="Complete",IF(AM146="TBD","Waiting on Router","Ready"),"Pending Fiber Completion"),"Removed")</f>
        <v>Ready</v>
      </c>
      <c r="AQ146" s="1"/>
      <c r="AR146" s="4"/>
      <c r="AS146" s="9">
        <v>1</v>
      </c>
      <c r="AT146" s="1"/>
      <c r="AU146" s="1"/>
      <c r="AV146" s="4"/>
    </row>
    <row r="147" spans="1:48">
      <c r="A147" s="2"/>
      <c r="B147" s="73" t="s">
        <v>1852</v>
      </c>
      <c r="C147" s="73" t="s">
        <v>184</v>
      </c>
      <c r="D147" s="73" t="s">
        <v>774</v>
      </c>
      <c r="E147" s="3" t="s">
        <v>2724</v>
      </c>
      <c r="F147" s="73" t="s">
        <v>5191</v>
      </c>
      <c r="G147" s="73" t="s">
        <v>4852</v>
      </c>
      <c r="H147" s="4" t="s">
        <v>833</v>
      </c>
      <c r="I147" s="4" t="s">
        <v>834</v>
      </c>
      <c r="J147" s="4">
        <v>26151</v>
      </c>
      <c r="K147" s="4" t="s">
        <v>3323</v>
      </c>
      <c r="L147" s="4" t="s">
        <v>3690</v>
      </c>
      <c r="M147" s="4" t="s">
        <v>3691</v>
      </c>
      <c r="N147" s="4" t="s">
        <v>3451</v>
      </c>
      <c r="O147" s="4">
        <v>234</v>
      </c>
      <c r="P147" s="3"/>
      <c r="Q147" s="4"/>
      <c r="R147" s="4" t="s">
        <v>2727</v>
      </c>
      <c r="S147" s="4" t="s">
        <v>2713</v>
      </c>
      <c r="T147" s="2">
        <v>40701</v>
      </c>
      <c r="U147" s="88" t="str">
        <f t="shared" si="24"/>
        <v>Y</v>
      </c>
      <c r="V147" s="88" t="str">
        <f t="shared" si="30"/>
        <v>Y</v>
      </c>
      <c r="W147" s="34">
        <v>11773.26</v>
      </c>
      <c r="X147" s="4" t="s">
        <v>697</v>
      </c>
      <c r="Y147" s="2">
        <v>40758</v>
      </c>
      <c r="Z147" s="2">
        <v>40807</v>
      </c>
      <c r="AA147" s="84" t="str">
        <f t="shared" si="26"/>
        <v>Y</v>
      </c>
      <c r="AB147" s="35">
        <v>1045</v>
      </c>
      <c r="AC147" s="15">
        <f t="shared" si="27"/>
        <v>1045</v>
      </c>
      <c r="AD147" s="2">
        <v>40969</v>
      </c>
      <c r="AE147" s="92" t="str">
        <f t="shared" si="28"/>
        <v>Complete</v>
      </c>
      <c r="AF147" s="2">
        <v>40939</v>
      </c>
      <c r="AG147" s="4" t="s">
        <v>2756</v>
      </c>
      <c r="AH147" s="89" t="str">
        <f t="shared" si="29"/>
        <v>No Build Required</v>
      </c>
      <c r="AI147" s="2" t="s">
        <v>4508</v>
      </c>
      <c r="AJ147" s="2" t="s">
        <v>4508</v>
      </c>
      <c r="AK147" s="84" t="str">
        <f>IF(Q147="",IF(U147="N","N/A",IF(AL147="","TBD",IF(AL147="N/A","N/A",IF(ISNUMBER(AL147),"Complete","")))),"Removed")</f>
        <v>Complete</v>
      </c>
      <c r="AL147" s="94">
        <v>40946</v>
      </c>
      <c r="AM147" s="89" t="str">
        <f>IF(Q147="",IF(AO147="","TBD",IF(AO147="N/A","N/A",IF(ISNUMBER(AO147),"Complete","TBD"))),"N/A")</f>
        <v>Complete</v>
      </c>
      <c r="AN147" s="2">
        <v>40949</v>
      </c>
      <c r="AO147" s="94">
        <v>40760</v>
      </c>
      <c r="AP147" s="97" t="str">
        <f>IF(Q147="",IF(AK147="Complete",IF(AM147="TBD","Waiting on Router","Ready"),"Pending Fiber Completion"),"Removed")</f>
        <v>Ready</v>
      </c>
      <c r="AQ147" s="2">
        <v>40949</v>
      </c>
      <c r="AR147" s="4"/>
      <c r="AS147" s="7">
        <v>1</v>
      </c>
      <c r="AT147" s="2"/>
      <c r="AU147" s="2"/>
      <c r="AV147" s="4"/>
    </row>
    <row r="148" spans="1:48">
      <c r="A148" s="1"/>
      <c r="B148" s="72" t="s">
        <v>1853</v>
      </c>
      <c r="C148" s="72" t="s">
        <v>184</v>
      </c>
      <c r="D148" s="72" t="s">
        <v>774</v>
      </c>
      <c r="E148" s="18" t="s">
        <v>2724</v>
      </c>
      <c r="F148" s="73" t="s">
        <v>835</v>
      </c>
      <c r="G148" s="72" t="s">
        <v>4852</v>
      </c>
      <c r="H148" s="8" t="s">
        <v>836</v>
      </c>
      <c r="I148" s="8" t="s">
        <v>837</v>
      </c>
      <c r="J148" s="8">
        <v>25234</v>
      </c>
      <c r="K148" s="8" t="s">
        <v>3322</v>
      </c>
      <c r="L148" s="4" t="s">
        <v>3690</v>
      </c>
      <c r="M148" s="8" t="s">
        <v>3691</v>
      </c>
      <c r="N148" s="8" t="s">
        <v>3452</v>
      </c>
      <c r="O148" s="8">
        <v>235</v>
      </c>
      <c r="P148" s="18"/>
      <c r="Q148" s="4"/>
      <c r="R148" s="4" t="s">
        <v>2727</v>
      </c>
      <c r="S148" s="8" t="s">
        <v>2713</v>
      </c>
      <c r="T148" s="1">
        <v>40701</v>
      </c>
      <c r="U148" s="85" t="str">
        <f t="shared" si="24"/>
        <v>Y</v>
      </c>
      <c r="V148" s="85" t="str">
        <f t="shared" si="30"/>
        <v>Y</v>
      </c>
      <c r="W148" s="32">
        <v>18643</v>
      </c>
      <c r="X148" s="8" t="s">
        <v>2756</v>
      </c>
      <c r="Y148" s="1"/>
      <c r="Z148" s="1">
        <v>40807</v>
      </c>
      <c r="AA148" s="84" t="str">
        <f t="shared" si="26"/>
        <v>Y</v>
      </c>
      <c r="AB148" s="33">
        <v>1783</v>
      </c>
      <c r="AC148" s="15">
        <f t="shared" si="27"/>
        <v>1783</v>
      </c>
      <c r="AD148" s="1">
        <v>40969</v>
      </c>
      <c r="AE148" s="92" t="str">
        <f t="shared" si="28"/>
        <v>Complete</v>
      </c>
      <c r="AF148" s="1">
        <v>40963</v>
      </c>
      <c r="AG148" s="8" t="s">
        <v>697</v>
      </c>
      <c r="AH148" s="89" t="str">
        <f t="shared" si="29"/>
        <v>Complete</v>
      </c>
      <c r="AI148" s="1" t="s">
        <v>4508</v>
      </c>
      <c r="AJ148" s="1">
        <v>40987</v>
      </c>
      <c r="AK148" s="84" t="str">
        <f>IF(Q148="",IF(U148="N","N/A",IF(AL148="","TBD",IF(AL148="N/A","N/A",IF(ISNUMBER(AL148),"Complete","")))),"Removed")</f>
        <v>Complete</v>
      </c>
      <c r="AL148" s="94">
        <v>41004</v>
      </c>
      <c r="AM148" s="89" t="str">
        <f>IF(Q148="",IF(AO148="","TBD",IF(AO148="N/A","N/A",IF(ISNUMBER(AO148),"Complete","TBD"))),"N/A")</f>
        <v>Complete</v>
      </c>
      <c r="AN148" s="1">
        <v>41012</v>
      </c>
      <c r="AO148" s="93">
        <v>41193</v>
      </c>
      <c r="AP148" s="97" t="str">
        <f>IF(Q148="",IF(AK148="Complete",IF(AM148="TBD","Waiting on Router","Ready"),"Pending Fiber Completion"),"Removed")</f>
        <v>Ready</v>
      </c>
      <c r="AQ148" s="1">
        <v>41012</v>
      </c>
      <c r="AR148" s="4" t="s">
        <v>4741</v>
      </c>
      <c r="AS148" s="9">
        <v>1</v>
      </c>
      <c r="AT148" s="1"/>
      <c r="AU148" s="1"/>
      <c r="AV148" s="4"/>
    </row>
    <row r="149" spans="1:48">
      <c r="A149" s="1"/>
      <c r="B149" s="72" t="s">
        <v>1854</v>
      </c>
      <c r="C149" s="72" t="s">
        <v>184</v>
      </c>
      <c r="D149" s="72" t="s">
        <v>774</v>
      </c>
      <c r="E149" s="18" t="s">
        <v>2724</v>
      </c>
      <c r="F149" s="73" t="s">
        <v>838</v>
      </c>
      <c r="G149" s="72" t="s">
        <v>4852</v>
      </c>
      <c r="H149" s="8" t="s">
        <v>839</v>
      </c>
      <c r="I149" s="8" t="s">
        <v>27</v>
      </c>
      <c r="J149" s="8">
        <v>26147</v>
      </c>
      <c r="K149" s="8" t="s">
        <v>3321</v>
      </c>
      <c r="L149" s="4" t="s">
        <v>3690</v>
      </c>
      <c r="M149" s="8" t="s">
        <v>3692</v>
      </c>
      <c r="N149" s="8" t="s">
        <v>3453</v>
      </c>
      <c r="O149" s="8">
        <v>236</v>
      </c>
      <c r="P149" s="18"/>
      <c r="Q149" s="4"/>
      <c r="R149" s="4" t="s">
        <v>2727</v>
      </c>
      <c r="S149" s="8" t="s">
        <v>2713</v>
      </c>
      <c r="T149" s="1">
        <v>40701</v>
      </c>
      <c r="U149" s="85" t="str">
        <f t="shared" si="24"/>
        <v>Y</v>
      </c>
      <c r="V149" s="85" t="str">
        <f t="shared" si="30"/>
        <v>Y</v>
      </c>
      <c r="W149" s="32">
        <v>151289.79999999999</v>
      </c>
      <c r="X149" s="8" t="s">
        <v>2756</v>
      </c>
      <c r="Y149" s="1"/>
      <c r="Z149" s="1">
        <v>40807</v>
      </c>
      <c r="AA149" s="84" t="str">
        <f t="shared" si="26"/>
        <v>Y</v>
      </c>
      <c r="AB149" s="33">
        <v>29737</v>
      </c>
      <c r="AC149" s="15">
        <f t="shared" si="27"/>
        <v>29737</v>
      </c>
      <c r="AD149" s="1">
        <v>40969</v>
      </c>
      <c r="AE149" s="92" t="str">
        <f t="shared" si="28"/>
        <v>Complete</v>
      </c>
      <c r="AF149" s="1">
        <v>40982</v>
      </c>
      <c r="AG149" s="8" t="s">
        <v>2756</v>
      </c>
      <c r="AH149" s="89" t="str">
        <f t="shared" si="29"/>
        <v>No Build Required</v>
      </c>
      <c r="AI149" s="2" t="s">
        <v>4508</v>
      </c>
      <c r="AJ149" s="2" t="s">
        <v>4508</v>
      </c>
      <c r="AK149" s="84" t="str">
        <f>IF(Q149="",IF(U149="N","N/A",IF(AL149="","TBD",IF(AL149="N/A","N/A",IF(ISNUMBER(AL149),"Complete","")))),"Removed")</f>
        <v>Complete</v>
      </c>
      <c r="AL149" s="93">
        <v>40984</v>
      </c>
      <c r="AM149" s="89" t="str">
        <f>IF(Q149="",IF(AO149="","TBD",IF(AO149="N/A","N/A",IF(ISNUMBER(AO149),"Complete","TBD"))),"N/A")</f>
        <v>Complete</v>
      </c>
      <c r="AN149" s="1">
        <v>40991</v>
      </c>
      <c r="AO149" s="93">
        <v>41198</v>
      </c>
      <c r="AP149" s="97" t="str">
        <f>IF(Q149="",IF(AK149="Complete",IF(AM149="TBD","Waiting on Router","Ready"),"Pending Fiber Completion"),"Removed")</f>
        <v>Ready</v>
      </c>
      <c r="AQ149" s="1">
        <v>40991</v>
      </c>
      <c r="AR149" s="4"/>
      <c r="AS149" s="9">
        <v>1</v>
      </c>
      <c r="AT149" s="1"/>
      <c r="AU149" s="1"/>
      <c r="AV149" s="4"/>
    </row>
    <row r="150" spans="1:48">
      <c r="A150" s="1"/>
      <c r="B150" s="72" t="s">
        <v>1855</v>
      </c>
      <c r="C150" s="72" t="s">
        <v>184</v>
      </c>
      <c r="D150" s="72" t="s">
        <v>774</v>
      </c>
      <c r="E150" s="18" t="s">
        <v>2724</v>
      </c>
      <c r="F150" s="73" t="s">
        <v>840</v>
      </c>
      <c r="G150" s="72" t="s">
        <v>4852</v>
      </c>
      <c r="H150" s="8" t="s">
        <v>841</v>
      </c>
      <c r="I150" s="8" t="s">
        <v>27</v>
      </c>
      <c r="J150" s="8">
        <v>26147</v>
      </c>
      <c r="K150" s="8" t="s">
        <v>3320</v>
      </c>
      <c r="L150" s="4" t="s">
        <v>3690</v>
      </c>
      <c r="M150" s="8" t="s">
        <v>3693</v>
      </c>
      <c r="N150" s="8" t="s">
        <v>3454</v>
      </c>
      <c r="O150" s="8">
        <v>237</v>
      </c>
      <c r="P150" s="18"/>
      <c r="Q150" s="4"/>
      <c r="R150" s="4" t="s">
        <v>2727</v>
      </c>
      <c r="S150" s="8" t="s">
        <v>2713</v>
      </c>
      <c r="T150" s="1">
        <v>40701</v>
      </c>
      <c r="U150" s="85" t="str">
        <f t="shared" si="24"/>
        <v>Y</v>
      </c>
      <c r="V150" s="85" t="str">
        <f t="shared" si="30"/>
        <v>Y</v>
      </c>
      <c r="W150" s="32">
        <v>23724.6</v>
      </c>
      <c r="X150" s="8" t="s">
        <v>2756</v>
      </c>
      <c r="Y150" s="1"/>
      <c r="Z150" s="1">
        <v>40807</v>
      </c>
      <c r="AA150" s="84" t="str">
        <f t="shared" si="26"/>
        <v>Y</v>
      </c>
      <c r="AB150" s="33">
        <v>1306</v>
      </c>
      <c r="AC150" s="15">
        <f t="shared" si="27"/>
        <v>1306</v>
      </c>
      <c r="AD150" s="1">
        <v>40969</v>
      </c>
      <c r="AE150" s="92" t="str">
        <f t="shared" si="28"/>
        <v>Complete</v>
      </c>
      <c r="AF150" s="1"/>
      <c r="AG150" s="8" t="s">
        <v>2756</v>
      </c>
      <c r="AH150" s="89" t="str">
        <f t="shared" si="29"/>
        <v>No Build Required</v>
      </c>
      <c r="AI150" s="2" t="s">
        <v>4508</v>
      </c>
      <c r="AJ150" s="2" t="s">
        <v>4508</v>
      </c>
      <c r="AK150" s="84" t="str">
        <f>IF(Q150="",IF(U150="N","N/A",IF(AL150="","TBD",IF(AL150="N/A","N/A",IF(ISNUMBER(AL150),"Complete","")))),"Removed")</f>
        <v>Complete</v>
      </c>
      <c r="AL150" s="93">
        <v>41043</v>
      </c>
      <c r="AM150" s="89" t="str">
        <f>IF(Q150="",IF(AO150="","TBD",IF(AO150="N/A","N/A",IF(ISNUMBER(AO150),"Complete","TBD"))),"N/A")</f>
        <v>Complete</v>
      </c>
      <c r="AN150" s="1">
        <v>41047</v>
      </c>
      <c r="AO150" s="93">
        <v>41193</v>
      </c>
      <c r="AP150" s="97" t="str">
        <f>IF(Q150="",IF(AK150="Complete",IF(AM150="TBD","Waiting on Router","Ready"),"Pending Fiber Completion"),"Removed")</f>
        <v>Ready</v>
      </c>
      <c r="AQ150" s="1">
        <v>41047</v>
      </c>
      <c r="AR150" s="4"/>
      <c r="AS150" s="9">
        <v>1</v>
      </c>
      <c r="AT150" s="1"/>
      <c r="AU150" s="1"/>
      <c r="AV150" s="4"/>
    </row>
    <row r="151" spans="1:48">
      <c r="A151" s="2"/>
      <c r="B151" s="73" t="s">
        <v>1856</v>
      </c>
      <c r="C151" s="73" t="s">
        <v>184</v>
      </c>
      <c r="D151" s="73" t="s">
        <v>763</v>
      </c>
      <c r="E151" s="4" t="s">
        <v>2724</v>
      </c>
      <c r="F151" s="73" t="s">
        <v>348</v>
      </c>
      <c r="G151" s="73" t="s">
        <v>4852</v>
      </c>
      <c r="H151" s="4" t="s">
        <v>349</v>
      </c>
      <c r="I151" s="4" t="s">
        <v>27</v>
      </c>
      <c r="J151" s="4">
        <v>26147</v>
      </c>
      <c r="K151" s="4" t="s">
        <v>3319</v>
      </c>
      <c r="L151" s="4"/>
      <c r="M151" s="4"/>
      <c r="N151" s="4" t="s">
        <v>4099</v>
      </c>
      <c r="O151" s="4">
        <v>676</v>
      </c>
      <c r="P151" s="4"/>
      <c r="Q151" s="4"/>
      <c r="R151" s="4" t="s">
        <v>2727</v>
      </c>
      <c r="S151" s="4" t="s">
        <v>2712</v>
      </c>
      <c r="T151" s="2">
        <v>40701</v>
      </c>
      <c r="U151" s="86" t="str">
        <f t="shared" si="24"/>
        <v>Y</v>
      </c>
      <c r="V151" s="86" t="str">
        <f t="shared" si="30"/>
        <v>Y</v>
      </c>
      <c r="W151" s="34">
        <v>8387.18</v>
      </c>
      <c r="X151" s="4" t="s">
        <v>2756</v>
      </c>
      <c r="Y151" s="2"/>
      <c r="Z151" s="2">
        <v>40807</v>
      </c>
      <c r="AA151" s="84" t="str">
        <f t="shared" si="26"/>
        <v>Y</v>
      </c>
      <c r="AB151" s="35">
        <v>972</v>
      </c>
      <c r="AC151" s="15">
        <f t="shared" si="27"/>
        <v>972</v>
      </c>
      <c r="AD151" s="2">
        <v>40969</v>
      </c>
      <c r="AE151" s="92" t="str">
        <f t="shared" si="28"/>
        <v>Complete</v>
      </c>
      <c r="AF151" s="2">
        <v>40963</v>
      </c>
      <c r="AG151" s="4" t="s">
        <v>697</v>
      </c>
      <c r="AH151" s="89" t="str">
        <f t="shared" si="29"/>
        <v>Complete</v>
      </c>
      <c r="AI151" s="2">
        <v>41040</v>
      </c>
      <c r="AJ151" s="2">
        <v>40995</v>
      </c>
      <c r="AK151" s="84" t="str">
        <f>IF(Q151="",IF(U151="N","N/A",IF(AL151="","TBD",IF(AL151="N/A","N/A",IF(ISNUMBER(AL151),"Complete","")))),"Removed")</f>
        <v>Complete</v>
      </c>
      <c r="AL151" s="94">
        <v>41003</v>
      </c>
      <c r="AM151" s="89" t="str">
        <f>IF(Q151="",IF(AO151="","TBD",IF(AO151="N/A","N/A",IF(ISNUMBER(AO151),"Complete","TBD"))),"N/A")</f>
        <v>Complete</v>
      </c>
      <c r="AN151" s="2">
        <v>41012</v>
      </c>
      <c r="AO151" s="94">
        <v>40822</v>
      </c>
      <c r="AP151" s="97" t="str">
        <f>IF(Q151="",IF(AK151="Complete",IF(AM151="TBD","Waiting on Router","Ready"),"Pending Fiber Completion"),"Removed")</f>
        <v>Ready</v>
      </c>
      <c r="AQ151" s="2">
        <v>41012</v>
      </c>
      <c r="AR151" s="4"/>
      <c r="AS151" s="7">
        <v>1</v>
      </c>
      <c r="AT151" s="2"/>
      <c r="AU151" s="2"/>
      <c r="AV151" s="4"/>
    </row>
    <row r="152" spans="1:48">
      <c r="A152" s="1"/>
      <c r="B152" s="74" t="s">
        <v>1858</v>
      </c>
      <c r="C152" s="74" t="s">
        <v>184</v>
      </c>
      <c r="D152" s="74" t="s">
        <v>761</v>
      </c>
      <c r="E152" s="9" t="s">
        <v>2724</v>
      </c>
      <c r="F152" s="79" t="s">
        <v>185</v>
      </c>
      <c r="G152" s="74" t="s">
        <v>4852</v>
      </c>
      <c r="H152" s="9" t="s">
        <v>137</v>
      </c>
      <c r="I152" s="9" t="s">
        <v>715</v>
      </c>
      <c r="J152" s="9"/>
      <c r="K152" s="9" t="s">
        <v>3318</v>
      </c>
      <c r="L152" s="7" t="s">
        <v>3882</v>
      </c>
      <c r="M152" s="9" t="s">
        <v>3883</v>
      </c>
      <c r="N152" s="9" t="s">
        <v>4599</v>
      </c>
      <c r="O152" s="9">
        <v>1377</v>
      </c>
      <c r="P152" s="9"/>
      <c r="Q152" s="7"/>
      <c r="R152" s="7" t="s">
        <v>2727</v>
      </c>
      <c r="S152" s="9"/>
      <c r="T152" s="1">
        <v>40701</v>
      </c>
      <c r="U152" s="87" t="str">
        <f t="shared" si="24"/>
        <v>Y</v>
      </c>
      <c r="V152" s="87" t="str">
        <f t="shared" si="30"/>
        <v>Y</v>
      </c>
      <c r="W152" s="32">
        <v>29868.43</v>
      </c>
      <c r="X152" s="9" t="s">
        <v>2756</v>
      </c>
      <c r="Y152" s="1">
        <v>40738</v>
      </c>
      <c r="Z152" s="1">
        <v>40807</v>
      </c>
      <c r="AA152" s="84" t="str">
        <f t="shared" si="26"/>
        <v>Y</v>
      </c>
      <c r="AB152" s="33">
        <v>2940</v>
      </c>
      <c r="AC152" s="15">
        <f t="shared" si="27"/>
        <v>2940</v>
      </c>
      <c r="AD152" s="1">
        <v>40969</v>
      </c>
      <c r="AE152" s="92" t="str">
        <f t="shared" si="28"/>
        <v>Complete</v>
      </c>
      <c r="AF152" s="1">
        <v>40939</v>
      </c>
      <c r="AG152" s="9" t="s">
        <v>2756</v>
      </c>
      <c r="AH152" s="89" t="str">
        <f t="shared" si="29"/>
        <v>No Build Required</v>
      </c>
      <c r="AI152" s="2" t="s">
        <v>4508</v>
      </c>
      <c r="AJ152" s="2" t="s">
        <v>4508</v>
      </c>
      <c r="AK152" s="84" t="str">
        <f>IF(Q152="",IF(U152="N","N/A",IF(AL152="","TBD",IF(AL152="N/A","N/A",IF(ISNUMBER(AL152),"Complete","")))),"Removed")</f>
        <v>Complete</v>
      </c>
      <c r="AL152" s="93">
        <v>40946</v>
      </c>
      <c r="AM152" s="89" t="str">
        <f>IF(Q152="",IF(AO152="","TBD",IF(AO152="N/A","N/A",IF(ISNUMBER(AO152),"Complete","TBD"))),"N/A")</f>
        <v>Complete</v>
      </c>
      <c r="AN152" s="1">
        <v>40949</v>
      </c>
      <c r="AO152" s="93">
        <v>40938</v>
      </c>
      <c r="AP152" s="97" t="str">
        <f>IF(Q152="",IF(AK152="Complete",IF(AM152="TBD","Waiting on Router","Ready"),"Pending Fiber Completion"),"Removed")</f>
        <v>Ready</v>
      </c>
      <c r="AQ152" s="1">
        <v>40949</v>
      </c>
      <c r="AR152" s="7"/>
      <c r="AS152" s="9">
        <v>1</v>
      </c>
      <c r="AT152" s="1"/>
      <c r="AU152" s="1"/>
      <c r="AV152" s="7"/>
    </row>
    <row r="153" spans="1:48">
      <c r="A153" s="2"/>
      <c r="B153" s="73" t="s">
        <v>1857</v>
      </c>
      <c r="C153" s="73" t="s">
        <v>184</v>
      </c>
      <c r="D153" s="73" t="s">
        <v>710</v>
      </c>
      <c r="E153" s="4" t="s">
        <v>2724</v>
      </c>
      <c r="F153" s="73" t="s">
        <v>4830</v>
      </c>
      <c r="G153" s="73" t="s">
        <v>4852</v>
      </c>
      <c r="H153" s="4" t="s">
        <v>1675</v>
      </c>
      <c r="I153" s="4" t="s">
        <v>27</v>
      </c>
      <c r="J153" s="4">
        <v>26147</v>
      </c>
      <c r="K153" s="4" t="s">
        <v>3317</v>
      </c>
      <c r="L153" s="4" t="s">
        <v>3763</v>
      </c>
      <c r="M153" s="4" t="s">
        <v>3764</v>
      </c>
      <c r="N153" s="4" t="s">
        <v>4292</v>
      </c>
      <c r="O153" s="4">
        <v>1056</v>
      </c>
      <c r="P153" s="4"/>
      <c r="Q153" s="4"/>
      <c r="R153" s="4" t="s">
        <v>2727</v>
      </c>
      <c r="S153" s="4" t="s">
        <v>2714</v>
      </c>
      <c r="T153" s="2">
        <v>40701</v>
      </c>
      <c r="U153" s="86" t="str">
        <f t="shared" si="24"/>
        <v>Y</v>
      </c>
      <c r="V153" s="86" t="str">
        <f t="shared" si="30"/>
        <v>Y</v>
      </c>
      <c r="W153" s="34">
        <v>6791.25</v>
      </c>
      <c r="X153" s="4" t="s">
        <v>2756</v>
      </c>
      <c r="Y153" s="2"/>
      <c r="Z153" s="2">
        <v>40807</v>
      </c>
      <c r="AA153" s="84" t="str">
        <f t="shared" si="26"/>
        <v>Y</v>
      </c>
      <c r="AB153" s="35">
        <v>1717</v>
      </c>
      <c r="AC153" s="15">
        <f t="shared" si="27"/>
        <v>1717</v>
      </c>
      <c r="AD153" s="2">
        <v>40878</v>
      </c>
      <c r="AE153" s="92" t="str">
        <f t="shared" si="28"/>
        <v>Complete</v>
      </c>
      <c r="AF153" s="2">
        <v>40862</v>
      </c>
      <c r="AG153" s="4" t="s">
        <v>697</v>
      </c>
      <c r="AH153" s="89" t="str">
        <f t="shared" si="29"/>
        <v>Complete</v>
      </c>
      <c r="AI153" s="2">
        <v>41051</v>
      </c>
      <c r="AJ153" s="2">
        <v>40996</v>
      </c>
      <c r="AK153" s="84" t="str">
        <f>IF(Q153="",IF(U153="N","N/A",IF(AL153="","TBD",IF(AL153="N/A","N/A",IF(ISNUMBER(AL153),"Complete","")))),"Removed")</f>
        <v>Complete</v>
      </c>
      <c r="AL153" s="94">
        <v>41043</v>
      </c>
      <c r="AM153" s="89" t="str">
        <f>IF(Q153="",IF(AO153="","TBD",IF(AO153="N/A","N/A",IF(ISNUMBER(AO153),"Complete","TBD"))),"N/A")</f>
        <v>Complete</v>
      </c>
      <c r="AN153" s="2">
        <v>41047</v>
      </c>
      <c r="AO153" s="94">
        <v>40933</v>
      </c>
      <c r="AP153" s="97" t="str">
        <f>IF(Q153="",IF(AK153="Complete",IF(AM153="TBD","Waiting on Router","Ready"),"Pending Fiber Completion"),"Removed")</f>
        <v>Ready</v>
      </c>
      <c r="AQ153" s="2">
        <v>41047</v>
      </c>
      <c r="AR153" s="4"/>
      <c r="AS153" s="7">
        <v>1</v>
      </c>
      <c r="AT153" s="2"/>
      <c r="AU153" s="2"/>
      <c r="AV153" s="4"/>
    </row>
    <row r="154" spans="1:48">
      <c r="A154" s="1"/>
      <c r="B154" s="72" t="s">
        <v>1859</v>
      </c>
      <c r="C154" s="72" t="s">
        <v>133</v>
      </c>
      <c r="D154" s="72" t="s">
        <v>1453</v>
      </c>
      <c r="E154" s="19" t="s">
        <v>2723</v>
      </c>
      <c r="F154" s="73" t="s">
        <v>1461</v>
      </c>
      <c r="G154" s="72" t="s">
        <v>4852</v>
      </c>
      <c r="H154" s="8" t="s">
        <v>1509</v>
      </c>
      <c r="I154" s="8" t="s">
        <v>12</v>
      </c>
      <c r="J154" s="8">
        <v>25043</v>
      </c>
      <c r="K154" s="8" t="s">
        <v>3316</v>
      </c>
      <c r="L154" s="4" t="s">
        <v>2765</v>
      </c>
      <c r="M154" s="8" t="s">
        <v>2766</v>
      </c>
      <c r="N154" s="8" t="s">
        <v>4223</v>
      </c>
      <c r="O154" s="8">
        <v>561</v>
      </c>
      <c r="P154" s="19" t="s">
        <v>4872</v>
      </c>
      <c r="Q154" s="4"/>
      <c r="R154" s="4" t="s">
        <v>2727</v>
      </c>
      <c r="S154" s="8" t="s">
        <v>2712</v>
      </c>
      <c r="T154" s="1">
        <v>40844</v>
      </c>
      <c r="U154" s="84" t="str">
        <f t="shared" ref="U154:U171" si="31">IF(T154="","N","Y")</f>
        <v>Y</v>
      </c>
      <c r="V154" s="84" t="str">
        <f t="shared" si="30"/>
        <v>Y</v>
      </c>
      <c r="W154" s="32">
        <v>10849.34</v>
      </c>
      <c r="X154" s="8" t="s">
        <v>2756</v>
      </c>
      <c r="Y154" s="1"/>
      <c r="Z154" s="1">
        <v>40884</v>
      </c>
      <c r="AA154" s="84" t="str">
        <f t="shared" ref="AA154:AA171" si="32">IF(V154="N/A","N/A",IF(Z154="","N","Y"))</f>
        <v>Y</v>
      </c>
      <c r="AB154" s="33">
        <v>681</v>
      </c>
      <c r="AC154" s="15">
        <f t="shared" ref="AC154:AC171" si="33">IF(U154="N",0,IF(AB154="","TBD",IF(AB154="N/A",0,IF(ISNUMBER(AB154)=TRUE,AB154,"Included"))))</f>
        <v>681</v>
      </c>
      <c r="AD154" s="1">
        <v>41030</v>
      </c>
      <c r="AE154" s="92" t="str">
        <f t="shared" ref="AE154:AE171" si="34">IF(Q154="",IF(U154="N","N/A",IF(AD154="N/A","N/A",IF(AD154="","TBD",IF(ISNUMBER(AF154),"Complete","Complete")))),"""Removed")</f>
        <v>Complete</v>
      </c>
      <c r="AF154" s="1">
        <v>41043</v>
      </c>
      <c r="AG154" s="8" t="s">
        <v>697</v>
      </c>
      <c r="AH154" s="89" t="str">
        <f t="shared" ref="AH154:AH171" si="35">IF(Q154="",IF(U154="N","No Build Required",IF(AG154="N","No Build Required",IF(AG154="N/A","No Build Required",IF(AG154="","TBD",IF(ISNUMBER(AJ154),"Complete",IF(ISNUMBER(AI154),"Scheduled","TBD")))))),"Removed")</f>
        <v>Complete</v>
      </c>
      <c r="AI154" s="1" t="s">
        <v>4508</v>
      </c>
      <c r="AJ154" s="1">
        <v>41093</v>
      </c>
      <c r="AK154" s="84" t="str">
        <f>IF(Q154="",IF(U154="N","N/A",IF(AL154="","TBD",IF(AL154="N/A","N/A",IF(ISNUMBER(AL154),"Complete","")))),"Removed")</f>
        <v>Complete</v>
      </c>
      <c r="AL154" s="94">
        <v>41255</v>
      </c>
      <c r="AM154" s="89" t="str">
        <f>IF(Q154="",IF(AO154="","TBD",IF(AO154="N/A","N/A",IF(ISNUMBER(AO154),"Complete","TBD"))),"N/A")</f>
        <v>Complete</v>
      </c>
      <c r="AN154" s="1"/>
      <c r="AO154" s="93">
        <v>41150</v>
      </c>
      <c r="AP154" s="97" t="str">
        <f>IF(Q154="",IF(AK154="Complete",IF(AM154="TBD","Waiting on Router","Ready"),"Pending Fiber Completion"),"Removed")</f>
        <v>Ready</v>
      </c>
      <c r="AQ154" s="1"/>
      <c r="AR154" s="4" t="s">
        <v>6743</v>
      </c>
      <c r="AS154" s="9">
        <v>1</v>
      </c>
      <c r="AT154" s="1"/>
      <c r="AU154" s="1"/>
      <c r="AV154" s="4"/>
    </row>
    <row r="155" spans="1:48">
      <c r="A155" s="1">
        <v>40753</v>
      </c>
      <c r="B155" s="72" t="s">
        <v>1860</v>
      </c>
      <c r="C155" s="72" t="s">
        <v>133</v>
      </c>
      <c r="D155" s="72" t="s">
        <v>774</v>
      </c>
      <c r="E155" s="18" t="s">
        <v>2723</v>
      </c>
      <c r="F155" s="73" t="s">
        <v>842</v>
      </c>
      <c r="G155" s="72" t="s">
        <v>4851</v>
      </c>
      <c r="H155" s="8" t="s">
        <v>5429</v>
      </c>
      <c r="I155" s="8" t="s">
        <v>843</v>
      </c>
      <c r="J155" s="8">
        <v>25113</v>
      </c>
      <c r="K155" s="8" t="s">
        <v>5430</v>
      </c>
      <c r="L155" s="4" t="s">
        <v>3694</v>
      </c>
      <c r="M155" s="8" t="s">
        <v>3695</v>
      </c>
      <c r="N155" s="8" t="s">
        <v>5431</v>
      </c>
      <c r="O155" s="8">
        <v>143</v>
      </c>
      <c r="P155" s="18"/>
      <c r="Q155" s="4"/>
      <c r="R155" s="4" t="s">
        <v>4071</v>
      </c>
      <c r="S155" s="8" t="s">
        <v>2713</v>
      </c>
      <c r="T155" s="1"/>
      <c r="U155" s="77" t="str">
        <f t="shared" si="31"/>
        <v>N</v>
      </c>
      <c r="V155" s="77" t="str">
        <f t="shared" si="30"/>
        <v>N/A</v>
      </c>
      <c r="W155" s="32"/>
      <c r="X155" s="8" t="s">
        <v>4508</v>
      </c>
      <c r="Y155" s="1"/>
      <c r="Z155" s="1"/>
      <c r="AA155" s="84" t="str">
        <f t="shared" si="32"/>
        <v>N/A</v>
      </c>
      <c r="AB155" s="33">
        <v>0</v>
      </c>
      <c r="AC155" s="15">
        <f t="shared" si="33"/>
        <v>0</v>
      </c>
      <c r="AD155" s="1"/>
      <c r="AE155" s="92" t="str">
        <f t="shared" si="34"/>
        <v>N/A</v>
      </c>
      <c r="AF155" s="1"/>
      <c r="AG155" s="8" t="s">
        <v>2756</v>
      </c>
      <c r="AH155" s="89" t="str">
        <f t="shared" si="35"/>
        <v>No Build Required</v>
      </c>
      <c r="AI155" s="1" t="s">
        <v>4508</v>
      </c>
      <c r="AJ155" s="1" t="s">
        <v>4508</v>
      </c>
      <c r="AK155" s="84" t="str">
        <f>IF(Q155="",IF(U155="N","N/A",IF(AL155="","TBD",IF(AL155="N/A","N/A",IF(ISNUMBER(AL155),"Complete","")))),"Removed")</f>
        <v>N/A</v>
      </c>
      <c r="AL155" s="93" t="s">
        <v>4508</v>
      </c>
      <c r="AM155" s="89" t="str">
        <f>IF(Q155="",IF(AO155="","TBD",IF(AO155="N/A","N/A",IF(ISNUMBER(AO155),"Complete","TBD"))),"N/A")</f>
        <v>Complete</v>
      </c>
      <c r="AN155" s="1">
        <v>40912</v>
      </c>
      <c r="AO155" s="93">
        <v>40674</v>
      </c>
      <c r="AP155" s="97" t="str">
        <f>IF(Q155="",IF(AK155="N/A",IF(AM155="TBD","Waiting on Router","Ready"),"TBD"),"Removed")</f>
        <v>Ready</v>
      </c>
      <c r="AQ155" s="1">
        <v>40913</v>
      </c>
      <c r="AR155" s="4"/>
      <c r="AS155" s="9">
        <v>1</v>
      </c>
      <c r="AT155" s="1"/>
      <c r="AU155" s="1"/>
      <c r="AV155" s="4"/>
    </row>
    <row r="156" spans="1:48">
      <c r="A156" s="1">
        <v>40753</v>
      </c>
      <c r="B156" s="72" t="s">
        <v>1861</v>
      </c>
      <c r="C156" s="72" t="s">
        <v>133</v>
      </c>
      <c r="D156" s="72" t="s">
        <v>774</v>
      </c>
      <c r="E156" s="18" t="s">
        <v>2723</v>
      </c>
      <c r="F156" s="73" t="s">
        <v>844</v>
      </c>
      <c r="G156" s="72" t="s">
        <v>4851</v>
      </c>
      <c r="H156" s="8" t="s">
        <v>5432</v>
      </c>
      <c r="I156" s="8" t="s">
        <v>12</v>
      </c>
      <c r="J156" s="8">
        <v>25043</v>
      </c>
      <c r="K156" s="8" t="s">
        <v>5433</v>
      </c>
      <c r="L156" s="4" t="s">
        <v>3694</v>
      </c>
      <c r="M156" s="8" t="s">
        <v>5434</v>
      </c>
      <c r="N156" s="8" t="s">
        <v>5435</v>
      </c>
      <c r="O156" s="8">
        <v>144</v>
      </c>
      <c r="P156" s="18"/>
      <c r="Q156" s="4"/>
      <c r="R156" s="4" t="s">
        <v>4071</v>
      </c>
      <c r="S156" s="8" t="s">
        <v>2713</v>
      </c>
      <c r="T156" s="1"/>
      <c r="U156" s="77" t="str">
        <f t="shared" si="31"/>
        <v>N</v>
      </c>
      <c r="V156" s="77" t="str">
        <f t="shared" si="30"/>
        <v>N/A</v>
      </c>
      <c r="W156" s="32"/>
      <c r="X156" s="8" t="s">
        <v>4508</v>
      </c>
      <c r="Y156" s="1"/>
      <c r="Z156" s="1"/>
      <c r="AA156" s="84" t="str">
        <f t="shared" si="32"/>
        <v>N/A</v>
      </c>
      <c r="AB156" s="33">
        <v>0</v>
      </c>
      <c r="AC156" s="15">
        <f t="shared" si="33"/>
        <v>0</v>
      </c>
      <c r="AD156" s="1"/>
      <c r="AE156" s="92" t="str">
        <f t="shared" si="34"/>
        <v>N/A</v>
      </c>
      <c r="AF156" s="1"/>
      <c r="AG156" s="8" t="s">
        <v>2756</v>
      </c>
      <c r="AH156" s="89" t="str">
        <f t="shared" si="35"/>
        <v>No Build Required</v>
      </c>
      <c r="AI156" s="1" t="s">
        <v>4508</v>
      </c>
      <c r="AJ156" s="1" t="s">
        <v>4508</v>
      </c>
      <c r="AK156" s="84" t="str">
        <f>IF(Q156="",IF(U156="N","N/A",IF(AL156="","TBD",IF(AL156="N/A","N/A",IF(ISNUMBER(AL156),"Complete","")))),"Removed")</f>
        <v>N/A</v>
      </c>
      <c r="AL156" s="93" t="s">
        <v>4508</v>
      </c>
      <c r="AM156" s="89" t="str">
        <f>IF(Q156="",IF(AO156="","TBD",IF(AO156="N/A","N/A",IF(ISNUMBER(AO156),"Complete","TBD"))),"N/A")</f>
        <v>Complete</v>
      </c>
      <c r="AN156" s="1">
        <v>40912</v>
      </c>
      <c r="AO156" s="93">
        <v>40674</v>
      </c>
      <c r="AP156" s="97" t="str">
        <f>IF(Q156="",IF(AK156="N/A",IF(AM156="TBD","Waiting on Router","Ready"),"TBD"),"Removed")</f>
        <v>Ready</v>
      </c>
      <c r="AQ156" s="1">
        <v>40913</v>
      </c>
      <c r="AR156" s="4"/>
      <c r="AS156" s="9">
        <v>1</v>
      </c>
      <c r="AT156" s="1"/>
      <c r="AU156" s="1"/>
      <c r="AV156" s="4"/>
    </row>
    <row r="157" spans="1:48">
      <c r="A157" s="1">
        <v>40753</v>
      </c>
      <c r="B157" s="72" t="s">
        <v>1862</v>
      </c>
      <c r="C157" s="72" t="s">
        <v>133</v>
      </c>
      <c r="D157" s="72" t="s">
        <v>774</v>
      </c>
      <c r="E157" s="18" t="s">
        <v>2723</v>
      </c>
      <c r="F157" s="73" t="s">
        <v>845</v>
      </c>
      <c r="G157" s="72" t="s">
        <v>4851</v>
      </c>
      <c r="H157" s="8" t="s">
        <v>5436</v>
      </c>
      <c r="I157" s="8" t="s">
        <v>12</v>
      </c>
      <c r="J157" s="8">
        <v>25043</v>
      </c>
      <c r="K157" s="8" t="s">
        <v>5437</v>
      </c>
      <c r="L157" s="4" t="s">
        <v>3694</v>
      </c>
      <c r="M157" s="8" t="s">
        <v>5438</v>
      </c>
      <c r="N157" s="8" t="s">
        <v>5439</v>
      </c>
      <c r="O157" s="8">
        <v>145</v>
      </c>
      <c r="P157" s="18"/>
      <c r="Q157" s="4"/>
      <c r="R157" s="4" t="s">
        <v>4071</v>
      </c>
      <c r="S157" s="8" t="s">
        <v>2713</v>
      </c>
      <c r="T157" s="1"/>
      <c r="U157" s="77" t="str">
        <f t="shared" si="31"/>
        <v>N</v>
      </c>
      <c r="V157" s="77" t="str">
        <f t="shared" si="30"/>
        <v>N/A</v>
      </c>
      <c r="W157" s="32"/>
      <c r="X157" s="8" t="s">
        <v>4508</v>
      </c>
      <c r="Y157" s="1"/>
      <c r="Z157" s="1"/>
      <c r="AA157" s="84" t="str">
        <f t="shared" si="32"/>
        <v>N/A</v>
      </c>
      <c r="AB157" s="33">
        <v>0</v>
      </c>
      <c r="AC157" s="15">
        <f t="shared" si="33"/>
        <v>0</v>
      </c>
      <c r="AD157" s="1"/>
      <c r="AE157" s="92" t="str">
        <f t="shared" si="34"/>
        <v>N/A</v>
      </c>
      <c r="AF157" s="1"/>
      <c r="AG157" s="8" t="s">
        <v>2756</v>
      </c>
      <c r="AH157" s="89" t="str">
        <f t="shared" si="35"/>
        <v>No Build Required</v>
      </c>
      <c r="AI157" s="1" t="s">
        <v>4508</v>
      </c>
      <c r="AJ157" s="1" t="s">
        <v>4508</v>
      </c>
      <c r="AK157" s="84" t="str">
        <f>IF(Q157="",IF(U157="N","N/A",IF(AL157="","TBD",IF(AL157="N/A","N/A",IF(ISNUMBER(AL157),"Complete","")))),"Removed")</f>
        <v>N/A</v>
      </c>
      <c r="AL157" s="93" t="s">
        <v>4508</v>
      </c>
      <c r="AM157" s="89" t="str">
        <f>IF(Q157="",IF(AO157="","TBD",IF(AO157="N/A","N/A",IF(ISNUMBER(AO157),"Complete","TBD"))),"N/A")</f>
        <v>Complete</v>
      </c>
      <c r="AN157" s="1">
        <v>40912</v>
      </c>
      <c r="AO157" s="93">
        <v>40674</v>
      </c>
      <c r="AP157" s="97" t="str">
        <f>IF(Q157="",IF(AK157="N/A",IF(AM157="TBD","Waiting on Router","Ready"),"TBD"),"Removed")</f>
        <v>Ready</v>
      </c>
      <c r="AQ157" s="1">
        <v>40913</v>
      </c>
      <c r="AR157" s="4"/>
      <c r="AS157" s="9">
        <v>1</v>
      </c>
      <c r="AT157" s="1"/>
      <c r="AU157" s="1"/>
      <c r="AV157" s="4"/>
    </row>
    <row r="158" spans="1:48">
      <c r="A158" s="1">
        <v>40753</v>
      </c>
      <c r="B158" s="72" t="s">
        <v>1863</v>
      </c>
      <c r="C158" s="72" t="s">
        <v>133</v>
      </c>
      <c r="D158" s="72" t="s">
        <v>774</v>
      </c>
      <c r="E158" s="18" t="s">
        <v>2723</v>
      </c>
      <c r="F158" s="73" t="s">
        <v>846</v>
      </c>
      <c r="G158" s="72" t="s">
        <v>4851</v>
      </c>
      <c r="H158" s="8" t="s">
        <v>5440</v>
      </c>
      <c r="I158" s="8" t="s">
        <v>12</v>
      </c>
      <c r="J158" s="8">
        <v>25043</v>
      </c>
      <c r="K158" s="8" t="s">
        <v>5441</v>
      </c>
      <c r="L158" s="4" t="s">
        <v>3694</v>
      </c>
      <c r="M158" s="8" t="s">
        <v>5442</v>
      </c>
      <c r="N158" s="8" t="s">
        <v>5443</v>
      </c>
      <c r="O158" s="8">
        <v>146</v>
      </c>
      <c r="P158" s="18"/>
      <c r="Q158" s="4"/>
      <c r="R158" s="4" t="s">
        <v>4071</v>
      </c>
      <c r="S158" s="8" t="s">
        <v>2713</v>
      </c>
      <c r="T158" s="1"/>
      <c r="U158" s="77" t="str">
        <f t="shared" si="31"/>
        <v>N</v>
      </c>
      <c r="V158" s="77" t="str">
        <f t="shared" si="30"/>
        <v>N/A</v>
      </c>
      <c r="W158" s="32"/>
      <c r="X158" s="8" t="s">
        <v>4508</v>
      </c>
      <c r="Y158" s="1"/>
      <c r="Z158" s="1"/>
      <c r="AA158" s="84" t="str">
        <f t="shared" si="32"/>
        <v>N/A</v>
      </c>
      <c r="AB158" s="33">
        <v>0</v>
      </c>
      <c r="AC158" s="15">
        <f t="shared" si="33"/>
        <v>0</v>
      </c>
      <c r="AD158" s="1"/>
      <c r="AE158" s="92" t="str">
        <f t="shared" si="34"/>
        <v>N/A</v>
      </c>
      <c r="AF158" s="1"/>
      <c r="AG158" s="8" t="s">
        <v>2756</v>
      </c>
      <c r="AH158" s="89" t="str">
        <f t="shared" si="35"/>
        <v>No Build Required</v>
      </c>
      <c r="AI158" s="1" t="s">
        <v>4508</v>
      </c>
      <c r="AJ158" s="1" t="s">
        <v>4508</v>
      </c>
      <c r="AK158" s="84" t="str">
        <f>IF(Q158="",IF(U158="N","N/A",IF(AL158="","TBD",IF(AL158="N/A","N/A",IF(ISNUMBER(AL158),"Complete","")))),"Removed")</f>
        <v>N/A</v>
      </c>
      <c r="AL158" s="93" t="s">
        <v>4508</v>
      </c>
      <c r="AM158" s="89" t="str">
        <f>IF(Q158="",IF(AO158="","TBD",IF(AO158="N/A","N/A",IF(ISNUMBER(AO158),"Complete","TBD"))),"N/A")</f>
        <v>Complete</v>
      </c>
      <c r="AN158" s="1">
        <v>40912</v>
      </c>
      <c r="AO158" s="93">
        <v>40674</v>
      </c>
      <c r="AP158" s="97" t="str">
        <f>IF(Q158="",IF(AK158="N/A",IF(AM158="TBD","Waiting on Router","Ready"),"TBD"),"Removed")</f>
        <v>Ready</v>
      </c>
      <c r="AQ158" s="1">
        <v>40913</v>
      </c>
      <c r="AR158" s="4"/>
      <c r="AS158" s="9">
        <v>1</v>
      </c>
      <c r="AT158" s="1"/>
      <c r="AU158" s="1"/>
      <c r="AV158" s="4"/>
    </row>
    <row r="159" spans="1:48">
      <c r="A159" s="1"/>
      <c r="B159" s="72" t="s">
        <v>1864</v>
      </c>
      <c r="C159" s="72" t="s">
        <v>133</v>
      </c>
      <c r="D159" s="72" t="s">
        <v>774</v>
      </c>
      <c r="E159" s="18" t="s">
        <v>2723</v>
      </c>
      <c r="F159" s="73" t="s">
        <v>847</v>
      </c>
      <c r="G159" s="72" t="s">
        <v>4852</v>
      </c>
      <c r="H159" s="8" t="s">
        <v>848</v>
      </c>
      <c r="I159" s="8" t="s">
        <v>849</v>
      </c>
      <c r="J159" s="8">
        <v>25030</v>
      </c>
      <c r="K159" s="8" t="s">
        <v>3315</v>
      </c>
      <c r="L159" s="4" t="s">
        <v>3694</v>
      </c>
      <c r="M159" s="8" t="s">
        <v>3695</v>
      </c>
      <c r="N159" s="8" t="s">
        <v>3431</v>
      </c>
      <c r="O159" s="8">
        <v>147</v>
      </c>
      <c r="P159" s="18"/>
      <c r="Q159" s="4"/>
      <c r="R159" s="4" t="s">
        <v>2727</v>
      </c>
      <c r="S159" s="8" t="s">
        <v>2713</v>
      </c>
      <c r="T159" s="1">
        <v>40658</v>
      </c>
      <c r="U159" s="85" t="str">
        <f t="shared" si="31"/>
        <v>Y</v>
      </c>
      <c r="V159" s="85" t="str">
        <f t="shared" si="30"/>
        <v>Y</v>
      </c>
      <c r="W159" s="32">
        <v>9693.4699999999993</v>
      </c>
      <c r="X159" s="8" t="s">
        <v>2756</v>
      </c>
      <c r="Y159" s="1"/>
      <c r="Z159" s="1">
        <v>41039</v>
      </c>
      <c r="AA159" s="84" t="str">
        <f t="shared" si="32"/>
        <v>Y</v>
      </c>
      <c r="AB159" s="33">
        <v>436</v>
      </c>
      <c r="AC159" s="15">
        <f t="shared" si="33"/>
        <v>436</v>
      </c>
      <c r="AD159" s="1">
        <v>41088</v>
      </c>
      <c r="AE159" s="92" t="str">
        <f t="shared" si="34"/>
        <v>Complete</v>
      </c>
      <c r="AF159" s="1">
        <v>41088</v>
      </c>
      <c r="AG159" s="8" t="s">
        <v>697</v>
      </c>
      <c r="AH159" s="89" t="str">
        <f t="shared" si="35"/>
        <v>Complete</v>
      </c>
      <c r="AI159" s="1">
        <v>41115</v>
      </c>
      <c r="AJ159" s="1">
        <v>41115</v>
      </c>
      <c r="AK159" s="84" t="str">
        <f>IF(Q159="",IF(U159="N","N/A",IF(AL159="","TBD",IF(AL159="N/A","N/A",IF(ISNUMBER(AL159),"Complete","")))),"Removed")</f>
        <v>Complete</v>
      </c>
      <c r="AL159" s="94">
        <v>41242</v>
      </c>
      <c r="AM159" s="89" t="str">
        <f>IF(Q159="",IF(AO159="","TBD",IF(AO159="N/A","N/A",IF(ISNUMBER(AO159),"Complete","TBD"))),"N/A")</f>
        <v>Complete</v>
      </c>
      <c r="AN159" s="1"/>
      <c r="AO159" s="93">
        <v>40674</v>
      </c>
      <c r="AP159" s="97" t="str">
        <f>IF(Q159="",IF(AK159="Complete",IF(AM159="TBD","Waiting on Router","Ready"),"Pending Fiber Completion"),"Removed")</f>
        <v>Ready</v>
      </c>
      <c r="AQ159" s="1"/>
      <c r="AR159" s="4"/>
      <c r="AS159" s="9">
        <v>1</v>
      </c>
      <c r="AT159" s="1"/>
      <c r="AU159" s="1"/>
      <c r="AV159" s="4"/>
    </row>
    <row r="160" spans="1:48" ht="47.25">
      <c r="A160" s="1"/>
      <c r="B160" s="72" t="s">
        <v>1865</v>
      </c>
      <c r="C160" s="72" t="s">
        <v>133</v>
      </c>
      <c r="D160" s="72" t="s">
        <v>774</v>
      </c>
      <c r="E160" s="18" t="s">
        <v>2723</v>
      </c>
      <c r="F160" s="73" t="s">
        <v>850</v>
      </c>
      <c r="G160" s="72" t="s">
        <v>4852</v>
      </c>
      <c r="H160" s="8" t="s">
        <v>851</v>
      </c>
      <c r="I160" s="8" t="s">
        <v>852</v>
      </c>
      <c r="J160" s="8">
        <v>25125</v>
      </c>
      <c r="K160" s="8" t="s">
        <v>3314</v>
      </c>
      <c r="L160" s="4" t="s">
        <v>3694</v>
      </c>
      <c r="M160" s="8" t="s">
        <v>3695</v>
      </c>
      <c r="N160" s="8" t="s">
        <v>3432</v>
      </c>
      <c r="O160" s="8">
        <v>148</v>
      </c>
      <c r="P160" s="18"/>
      <c r="Q160" s="4"/>
      <c r="R160" s="4" t="s">
        <v>2727</v>
      </c>
      <c r="S160" s="8" t="s">
        <v>2713</v>
      </c>
      <c r="T160" s="1">
        <v>40844</v>
      </c>
      <c r="U160" s="85" t="str">
        <f t="shared" si="31"/>
        <v>Y</v>
      </c>
      <c r="V160" s="85" t="str">
        <f t="shared" si="30"/>
        <v>Y</v>
      </c>
      <c r="W160" s="32">
        <v>21670.39</v>
      </c>
      <c r="X160" s="8" t="s">
        <v>2756</v>
      </c>
      <c r="Y160" s="1"/>
      <c r="Z160" s="1">
        <v>40884</v>
      </c>
      <c r="AA160" s="84" t="str">
        <f t="shared" si="32"/>
        <v>Y</v>
      </c>
      <c r="AB160" s="33">
        <v>3174</v>
      </c>
      <c r="AC160" s="15">
        <f t="shared" si="33"/>
        <v>3174</v>
      </c>
      <c r="AD160" s="1">
        <v>41030</v>
      </c>
      <c r="AE160" s="92" t="str">
        <f t="shared" si="34"/>
        <v>Complete</v>
      </c>
      <c r="AF160" s="1">
        <v>41043</v>
      </c>
      <c r="AG160" s="8" t="s">
        <v>697</v>
      </c>
      <c r="AH160" s="89" t="str">
        <f t="shared" si="35"/>
        <v>Complete</v>
      </c>
      <c r="AI160" s="1" t="s">
        <v>4508</v>
      </c>
      <c r="AJ160" s="1">
        <v>41207</v>
      </c>
      <c r="AK160" s="84" t="str">
        <f>IF(Q160="",IF(U160="N","N/A",IF(AL160="","TBD",IF(AL160="N/A","N/A",IF(ISNUMBER(AL160),"Complete","")))),"Removed")</f>
        <v>Complete</v>
      </c>
      <c r="AL160" s="94">
        <v>41262</v>
      </c>
      <c r="AM160" s="89" t="str">
        <f>IF(Q160="",IF(AO160="","TBD",IF(AO160="N/A","N/A",IF(ISNUMBER(AO160),"Complete","TBD"))),"N/A")</f>
        <v>Complete</v>
      </c>
      <c r="AN160" s="1">
        <v>41262</v>
      </c>
      <c r="AO160" s="93">
        <v>40674</v>
      </c>
      <c r="AP160" s="97" t="str">
        <f>IF(Q160="",IF(AK160="Complete",IF(AM160="TBD","Waiting on Router","Ready"),"Pending Fiber Completion"),"Removed")</f>
        <v>Ready</v>
      </c>
      <c r="AQ160" s="1"/>
      <c r="AR160" s="4" t="s">
        <v>6744</v>
      </c>
      <c r="AS160" s="9">
        <v>1</v>
      </c>
      <c r="AT160" s="1"/>
      <c r="AU160" s="1"/>
      <c r="AV160" s="4"/>
    </row>
    <row r="161" spans="1:48">
      <c r="A161" s="2"/>
      <c r="B161" s="73" t="s">
        <v>1866</v>
      </c>
      <c r="C161" s="73" t="s">
        <v>133</v>
      </c>
      <c r="D161" s="73" t="s">
        <v>763</v>
      </c>
      <c r="E161" s="4" t="s">
        <v>2723</v>
      </c>
      <c r="F161" s="73" t="s">
        <v>347</v>
      </c>
      <c r="G161" s="73" t="s">
        <v>4852</v>
      </c>
      <c r="H161" s="4" t="s">
        <v>4680</v>
      </c>
      <c r="I161" s="4" t="s">
        <v>12</v>
      </c>
      <c r="J161" s="4">
        <v>25043</v>
      </c>
      <c r="K161" s="4" t="s">
        <v>3313</v>
      </c>
      <c r="L161" s="4"/>
      <c r="M161" s="4"/>
      <c r="N161" s="4" t="s">
        <v>4106</v>
      </c>
      <c r="O161" s="4">
        <v>748</v>
      </c>
      <c r="P161" s="4"/>
      <c r="Q161" s="4"/>
      <c r="R161" s="4" t="s">
        <v>2727</v>
      </c>
      <c r="S161" s="4" t="s">
        <v>2712</v>
      </c>
      <c r="T161" s="2">
        <v>40844</v>
      </c>
      <c r="U161" s="86" t="str">
        <f t="shared" si="31"/>
        <v>Y</v>
      </c>
      <c r="V161" s="86" t="str">
        <f t="shared" si="30"/>
        <v>Y</v>
      </c>
      <c r="W161" s="34">
        <v>4797.4399999999996</v>
      </c>
      <c r="X161" s="4" t="s">
        <v>2756</v>
      </c>
      <c r="Y161" s="2"/>
      <c r="Z161" s="2">
        <v>40884</v>
      </c>
      <c r="AA161" s="84" t="str">
        <f t="shared" si="32"/>
        <v>Y</v>
      </c>
      <c r="AB161" s="35">
        <v>800</v>
      </c>
      <c r="AC161" s="15">
        <f t="shared" si="33"/>
        <v>800</v>
      </c>
      <c r="AD161" s="2">
        <v>41030</v>
      </c>
      <c r="AE161" s="92" t="str">
        <f t="shared" si="34"/>
        <v>Complete</v>
      </c>
      <c r="AF161" s="2">
        <v>41043</v>
      </c>
      <c r="AG161" s="4" t="s">
        <v>697</v>
      </c>
      <c r="AH161" s="89" t="str">
        <f t="shared" si="35"/>
        <v>Complete</v>
      </c>
      <c r="AI161" s="2">
        <v>41101</v>
      </c>
      <c r="AJ161" s="2">
        <v>41115</v>
      </c>
      <c r="AK161" s="84" t="str">
        <f>IF(Q161="",IF(U161="N","N/A",IF(AL161="","TBD",IF(AL161="N/A","N/A",IF(ISNUMBER(AL161),"Complete","")))),"Removed")</f>
        <v>Complete</v>
      </c>
      <c r="AL161" s="94">
        <v>41262</v>
      </c>
      <c r="AM161" s="89" t="str">
        <f>IF(Q161="",IF(AO161="","TBD",IF(AO161="N/A","N/A",IF(ISNUMBER(AO161),"Complete","TBD"))),"N/A")</f>
        <v>Complete</v>
      </c>
      <c r="AN161" s="2">
        <v>41262</v>
      </c>
      <c r="AO161" s="94">
        <v>40954</v>
      </c>
      <c r="AP161" s="97" t="str">
        <f>IF(Q161="",IF(AK161="Complete",IF(AM161="TBD","Waiting on Router","Ready"),"Pending Fiber Completion"),"Removed")</f>
        <v>Ready</v>
      </c>
      <c r="AQ161" s="2"/>
      <c r="AR161" s="4"/>
      <c r="AS161" s="7">
        <v>1</v>
      </c>
      <c r="AT161" s="2"/>
      <c r="AU161" s="2"/>
      <c r="AV161" s="4"/>
    </row>
    <row r="162" spans="1:48">
      <c r="A162" s="1"/>
      <c r="B162" s="74" t="s">
        <v>1867</v>
      </c>
      <c r="C162" s="74" t="s">
        <v>133</v>
      </c>
      <c r="D162" s="74" t="s">
        <v>761</v>
      </c>
      <c r="E162" s="9" t="s">
        <v>2723</v>
      </c>
      <c r="F162" s="79" t="s">
        <v>156</v>
      </c>
      <c r="G162" s="74" t="s">
        <v>4852</v>
      </c>
      <c r="H162" s="9" t="s">
        <v>721</v>
      </c>
      <c r="I162" s="9" t="s">
        <v>12</v>
      </c>
      <c r="J162" s="9">
        <v>25043</v>
      </c>
      <c r="K162" s="9" t="s">
        <v>3312</v>
      </c>
      <c r="L162" s="7"/>
      <c r="M162" s="9"/>
      <c r="N162" s="9" t="s">
        <v>4600</v>
      </c>
      <c r="O162" s="9">
        <v>1376</v>
      </c>
      <c r="P162" s="9"/>
      <c r="Q162" s="7"/>
      <c r="R162" s="7" t="s">
        <v>2727</v>
      </c>
      <c r="S162" s="9"/>
      <c r="T162" s="1">
        <v>40840</v>
      </c>
      <c r="U162" s="87" t="str">
        <f t="shared" si="31"/>
        <v>Y</v>
      </c>
      <c r="V162" s="87" t="str">
        <f t="shared" si="30"/>
        <v>Y</v>
      </c>
      <c r="W162" s="32">
        <v>5033.04</v>
      </c>
      <c r="X162" s="9" t="s">
        <v>2756</v>
      </c>
      <c r="Y162" s="1"/>
      <c r="Z162" s="1">
        <v>40840</v>
      </c>
      <c r="AA162" s="84" t="str">
        <f t="shared" si="32"/>
        <v>Y</v>
      </c>
      <c r="AB162" s="33">
        <v>800</v>
      </c>
      <c r="AC162" s="15">
        <f t="shared" si="33"/>
        <v>800</v>
      </c>
      <c r="AD162" s="1">
        <v>41030</v>
      </c>
      <c r="AE162" s="92" t="str">
        <f t="shared" si="34"/>
        <v>Complete</v>
      </c>
      <c r="AF162" s="1">
        <v>40954</v>
      </c>
      <c r="AG162" s="9" t="s">
        <v>697</v>
      </c>
      <c r="AH162" s="89" t="str">
        <f t="shared" si="35"/>
        <v>Complete</v>
      </c>
      <c r="AI162" s="1" t="s">
        <v>4508</v>
      </c>
      <c r="AJ162" s="1">
        <v>40990</v>
      </c>
      <c r="AK162" s="84" t="str">
        <f>IF(Q162="",IF(U162="N","N/A",IF(AL162="","TBD",IF(AL162="N/A","N/A",IF(ISNUMBER(AL162),"Complete","")))),"Removed")</f>
        <v>Complete</v>
      </c>
      <c r="AL162" s="94">
        <v>41262</v>
      </c>
      <c r="AM162" s="89" t="str">
        <f>IF(Q162="",IF(AO162="","TBD",IF(AO162="N/A","N/A",IF(ISNUMBER(AO162),"Complete","TBD"))),"N/A")</f>
        <v>Complete</v>
      </c>
      <c r="AN162" s="1"/>
      <c r="AO162" s="93">
        <v>40939</v>
      </c>
      <c r="AP162" s="97" t="str">
        <f>IF(Q162="",IF(AK162="Complete",IF(AM162="TBD","Waiting on Router","Ready"),"Pending Fiber Completion"),"Removed")</f>
        <v>Ready</v>
      </c>
      <c r="AQ162" s="1"/>
      <c r="AR162" s="7" t="s">
        <v>4747</v>
      </c>
      <c r="AS162" s="9">
        <v>1</v>
      </c>
      <c r="AT162" s="1"/>
      <c r="AU162" s="1"/>
      <c r="AV162" s="7"/>
    </row>
    <row r="163" spans="1:48" ht="31.5">
      <c r="A163" s="2"/>
      <c r="B163" s="73" t="s">
        <v>1868</v>
      </c>
      <c r="C163" s="73" t="s">
        <v>133</v>
      </c>
      <c r="D163" s="73" t="s">
        <v>710</v>
      </c>
      <c r="E163" s="4" t="s">
        <v>2723</v>
      </c>
      <c r="F163" s="73" t="s">
        <v>3401</v>
      </c>
      <c r="G163" s="73" t="s">
        <v>4852</v>
      </c>
      <c r="H163" s="4" t="s">
        <v>2747</v>
      </c>
      <c r="I163" s="4" t="s">
        <v>12</v>
      </c>
      <c r="J163" s="4">
        <v>25043</v>
      </c>
      <c r="K163" s="4" t="s">
        <v>2780</v>
      </c>
      <c r="L163" s="4" t="s">
        <v>3766</v>
      </c>
      <c r="M163" s="4" t="s">
        <v>3765</v>
      </c>
      <c r="N163" s="4" t="s">
        <v>4267</v>
      </c>
      <c r="O163" s="4">
        <v>1049</v>
      </c>
      <c r="P163" s="4"/>
      <c r="Q163" s="4"/>
      <c r="R163" s="4" t="s">
        <v>2727</v>
      </c>
      <c r="S163" s="4" t="s">
        <v>2714</v>
      </c>
      <c r="T163" s="2">
        <v>40844</v>
      </c>
      <c r="U163" s="86" t="str">
        <f t="shared" si="31"/>
        <v>Y</v>
      </c>
      <c r="V163" s="86" t="str">
        <f t="shared" si="30"/>
        <v>Y</v>
      </c>
      <c r="W163" s="34">
        <v>179902.76</v>
      </c>
      <c r="X163" s="4" t="s">
        <v>697</v>
      </c>
      <c r="Y163" s="2">
        <v>40851</v>
      </c>
      <c r="Z163" s="2">
        <v>40884</v>
      </c>
      <c r="AA163" s="84" t="str">
        <f t="shared" si="32"/>
        <v>Y</v>
      </c>
      <c r="AB163" s="35">
        <v>25770</v>
      </c>
      <c r="AC163" s="15">
        <f t="shared" si="33"/>
        <v>25770</v>
      </c>
      <c r="AD163" s="2">
        <v>41030</v>
      </c>
      <c r="AE163" s="92" t="str">
        <f t="shared" si="34"/>
        <v>Complete</v>
      </c>
      <c r="AF163" s="2">
        <v>41162</v>
      </c>
      <c r="AG163" s="4" t="s">
        <v>697</v>
      </c>
      <c r="AH163" s="89" t="str">
        <f t="shared" si="35"/>
        <v>Complete</v>
      </c>
      <c r="AI163" s="2" t="s">
        <v>4508</v>
      </c>
      <c r="AJ163" s="2">
        <v>41162</v>
      </c>
      <c r="AK163" s="84" t="str">
        <f>IF(Q163="",IF(U163="N","N/A",IF(AL163="","TBD",IF(AL163="N/A","N/A",IF(ISNUMBER(AL163),"Complete","")))),"Removed")</f>
        <v>Complete</v>
      </c>
      <c r="AL163" s="94">
        <v>41162</v>
      </c>
      <c r="AM163" s="89" t="str">
        <f>IF(Q163="",IF(AO163="","TBD",IF(AO163="N/A","N/A",IF(ISNUMBER(AO163),"Complete","TBD"))),"N/A")</f>
        <v>Complete</v>
      </c>
      <c r="AN163" s="1">
        <v>41166</v>
      </c>
      <c r="AO163" s="94">
        <v>40927</v>
      </c>
      <c r="AP163" s="97" t="str">
        <f>IF(Q163="",IF(AK163="Complete",IF(AM163="TBD","Waiting on Router","Ready"),"Pending Fiber Completion"),"Removed")</f>
        <v>Ready</v>
      </c>
      <c r="AQ163" s="1">
        <v>41166</v>
      </c>
      <c r="AR163" s="4" t="s">
        <v>6745</v>
      </c>
      <c r="AS163" s="7">
        <v>1</v>
      </c>
      <c r="AT163" s="2"/>
      <c r="AU163" s="2"/>
      <c r="AV163" s="4"/>
    </row>
    <row r="164" spans="1:48">
      <c r="A164" s="1"/>
      <c r="B164" s="77" t="str">
        <f>+CONCATENATE("BB09","A0",1)</f>
        <v>BB09A01</v>
      </c>
      <c r="C164" s="72" t="s">
        <v>711</v>
      </c>
      <c r="D164" s="72" t="s">
        <v>1453</v>
      </c>
      <c r="E164" s="19" t="s">
        <v>2717</v>
      </c>
      <c r="F164" s="73" t="s">
        <v>1462</v>
      </c>
      <c r="G164" s="72" t="s">
        <v>4852</v>
      </c>
      <c r="H164" s="8" t="s">
        <v>1510</v>
      </c>
      <c r="I164" s="8" t="s">
        <v>260</v>
      </c>
      <c r="J164" s="8">
        <v>26456</v>
      </c>
      <c r="K164" s="8" t="s">
        <v>3311</v>
      </c>
      <c r="L164" s="4" t="s">
        <v>3621</v>
      </c>
      <c r="M164" s="8" t="s">
        <v>3620</v>
      </c>
      <c r="N164" s="8" t="s">
        <v>4224</v>
      </c>
      <c r="O164" s="8">
        <v>587</v>
      </c>
      <c r="P164" s="19" t="s">
        <v>4872</v>
      </c>
      <c r="Q164" s="4"/>
      <c r="R164" s="4" t="s">
        <v>2727</v>
      </c>
      <c r="S164" s="8" t="s">
        <v>2712</v>
      </c>
      <c r="T164" s="1">
        <v>40648</v>
      </c>
      <c r="U164" s="84" t="str">
        <f t="shared" si="31"/>
        <v>Y</v>
      </c>
      <c r="V164" s="84" t="str">
        <f t="shared" si="30"/>
        <v>Y</v>
      </c>
      <c r="W164" s="32">
        <v>27229</v>
      </c>
      <c r="X164" s="8" t="s">
        <v>2756</v>
      </c>
      <c r="Y164" s="1"/>
      <c r="Z164" s="1">
        <v>40794</v>
      </c>
      <c r="AA164" s="84" t="str">
        <f t="shared" si="32"/>
        <v>Y</v>
      </c>
      <c r="AB164" s="33">
        <v>3650</v>
      </c>
      <c r="AC164" s="15">
        <f t="shared" si="33"/>
        <v>3650</v>
      </c>
      <c r="AD164" s="1">
        <v>40812</v>
      </c>
      <c r="AE164" s="92" t="str">
        <f t="shared" si="34"/>
        <v>Complete</v>
      </c>
      <c r="AF164" s="1">
        <v>40809</v>
      </c>
      <c r="AG164" s="8" t="s">
        <v>2756</v>
      </c>
      <c r="AH164" s="89" t="str">
        <f t="shared" si="35"/>
        <v>No Build Required</v>
      </c>
      <c r="AI164" s="2" t="s">
        <v>4508</v>
      </c>
      <c r="AJ164" s="2" t="s">
        <v>4508</v>
      </c>
      <c r="AK164" s="84" t="str">
        <f>IF(Q164="",IF(U164="N","N/A",IF(AL164="","TBD",IF(AL164="N/A","N/A",IF(ISNUMBER(AL164),"Complete","")))),"Removed")</f>
        <v>Complete</v>
      </c>
      <c r="AL164" s="93">
        <v>40812</v>
      </c>
      <c r="AM164" s="89" t="str">
        <f>IF(Q164="",IF(AO164="","TBD",IF(AO164="N/A","N/A",IF(ISNUMBER(AO164),"Complete","TBD"))),"N/A")</f>
        <v>Complete</v>
      </c>
      <c r="AN164" s="1">
        <v>41131</v>
      </c>
      <c r="AO164" s="93">
        <v>41082</v>
      </c>
      <c r="AP164" s="97" t="str">
        <f>IF(Q164="",IF(AK164="Complete",IF(AM164="TBD","Waiting on Router","Ready"),"Pending Fiber Completion"),"Removed")</f>
        <v>Ready</v>
      </c>
      <c r="AQ164" s="1">
        <v>41131</v>
      </c>
      <c r="AR164" s="4"/>
      <c r="AS164" s="9">
        <v>1</v>
      </c>
      <c r="AT164" s="1"/>
      <c r="AU164" s="1"/>
      <c r="AV164" s="4"/>
    </row>
    <row r="165" spans="1:48">
      <c r="A165" s="1">
        <v>40753</v>
      </c>
      <c r="B165" s="72" t="s">
        <v>1869</v>
      </c>
      <c r="C165" s="72" t="s">
        <v>711</v>
      </c>
      <c r="D165" s="72" t="s">
        <v>774</v>
      </c>
      <c r="E165" s="18" t="s">
        <v>2717</v>
      </c>
      <c r="F165" s="73" t="s">
        <v>853</v>
      </c>
      <c r="G165" s="72" t="s">
        <v>4851</v>
      </c>
      <c r="H165" s="8" t="s">
        <v>5444</v>
      </c>
      <c r="I165" s="8" t="s">
        <v>260</v>
      </c>
      <c r="J165" s="8">
        <v>26456</v>
      </c>
      <c r="K165" s="8" t="s">
        <v>5445</v>
      </c>
      <c r="L165" s="4" t="s">
        <v>3696</v>
      </c>
      <c r="M165" s="8" t="s">
        <v>3697</v>
      </c>
      <c r="N165" s="8" t="s">
        <v>5446</v>
      </c>
      <c r="O165" s="8">
        <v>325</v>
      </c>
      <c r="P165" s="18"/>
      <c r="Q165" s="4"/>
      <c r="R165" s="4" t="s">
        <v>4071</v>
      </c>
      <c r="S165" s="8" t="s">
        <v>2713</v>
      </c>
      <c r="T165" s="1"/>
      <c r="U165" s="77" t="str">
        <f t="shared" si="31"/>
        <v>N</v>
      </c>
      <c r="V165" s="77" t="str">
        <f t="shared" si="30"/>
        <v>N/A</v>
      </c>
      <c r="W165" s="32"/>
      <c r="X165" s="8" t="s">
        <v>4508</v>
      </c>
      <c r="Y165" s="1"/>
      <c r="Z165" s="1"/>
      <c r="AA165" s="84" t="str">
        <f t="shared" si="32"/>
        <v>N/A</v>
      </c>
      <c r="AB165" s="33">
        <v>0</v>
      </c>
      <c r="AC165" s="15">
        <f t="shared" si="33"/>
        <v>0</v>
      </c>
      <c r="AD165" s="1"/>
      <c r="AE165" s="92" t="str">
        <f t="shared" si="34"/>
        <v>N/A</v>
      </c>
      <c r="AF165" s="1"/>
      <c r="AG165" s="8" t="s">
        <v>2756</v>
      </c>
      <c r="AH165" s="89" t="str">
        <f t="shared" si="35"/>
        <v>No Build Required</v>
      </c>
      <c r="AI165" s="1" t="s">
        <v>4508</v>
      </c>
      <c r="AJ165" s="1" t="s">
        <v>4508</v>
      </c>
      <c r="AK165" s="84" t="str">
        <f>IF(Q165="",IF(U165="N","N/A",IF(AL165="","TBD",IF(AL165="N/A","N/A",IF(ISNUMBER(AL165),"Complete","")))),"Removed")</f>
        <v>N/A</v>
      </c>
      <c r="AL165" s="93" t="s">
        <v>4508</v>
      </c>
      <c r="AM165" s="89" t="str">
        <f>IF(Q165="",IF(AO165="","TBD",IF(AO165="N/A","N/A",IF(ISNUMBER(AO165),"Complete","TBD"))),"N/A")</f>
        <v>Complete</v>
      </c>
      <c r="AN165" s="1">
        <v>40912</v>
      </c>
      <c r="AO165" s="93">
        <v>40652</v>
      </c>
      <c r="AP165" s="97" t="str">
        <f>IF(Q165="",IF(AK165="N/A",IF(AM165="TBD","Waiting on Router","Ready"),"TBD"),"Removed")</f>
        <v>Ready</v>
      </c>
      <c r="AQ165" s="1">
        <v>40913</v>
      </c>
      <c r="AR165" s="4"/>
      <c r="AS165" s="9">
        <v>1</v>
      </c>
      <c r="AT165" s="1"/>
      <c r="AU165" s="1"/>
      <c r="AV165" s="4"/>
    </row>
    <row r="166" spans="1:48">
      <c r="A166" s="1">
        <v>40753</v>
      </c>
      <c r="B166" s="72" t="s">
        <v>1870</v>
      </c>
      <c r="C166" s="72" t="s">
        <v>711</v>
      </c>
      <c r="D166" s="72" t="s">
        <v>774</v>
      </c>
      <c r="E166" s="18" t="s">
        <v>2717</v>
      </c>
      <c r="F166" s="73" t="s">
        <v>854</v>
      </c>
      <c r="G166" s="72" t="s">
        <v>4851</v>
      </c>
      <c r="H166" s="8" t="s">
        <v>5447</v>
      </c>
      <c r="I166" s="8" t="s">
        <v>260</v>
      </c>
      <c r="J166" s="8">
        <v>26456</v>
      </c>
      <c r="K166" s="8" t="s">
        <v>5448</v>
      </c>
      <c r="L166" s="4" t="s">
        <v>3696</v>
      </c>
      <c r="M166" s="8" t="s">
        <v>3697</v>
      </c>
      <c r="N166" s="8" t="s">
        <v>5449</v>
      </c>
      <c r="O166" s="8">
        <v>326</v>
      </c>
      <c r="P166" s="18"/>
      <c r="Q166" s="4"/>
      <c r="R166" s="4" t="s">
        <v>4071</v>
      </c>
      <c r="S166" s="8" t="s">
        <v>2713</v>
      </c>
      <c r="T166" s="1"/>
      <c r="U166" s="77" t="str">
        <f t="shared" si="31"/>
        <v>N</v>
      </c>
      <c r="V166" s="77" t="str">
        <f t="shared" si="30"/>
        <v>N/A</v>
      </c>
      <c r="W166" s="32"/>
      <c r="X166" s="8" t="s">
        <v>4508</v>
      </c>
      <c r="Y166" s="1"/>
      <c r="Z166" s="1"/>
      <c r="AA166" s="84" t="str">
        <f t="shared" si="32"/>
        <v>N/A</v>
      </c>
      <c r="AB166" s="33">
        <v>0</v>
      </c>
      <c r="AC166" s="15">
        <f t="shared" si="33"/>
        <v>0</v>
      </c>
      <c r="AD166" s="1"/>
      <c r="AE166" s="92" t="str">
        <f t="shared" si="34"/>
        <v>N/A</v>
      </c>
      <c r="AF166" s="1"/>
      <c r="AG166" s="8" t="s">
        <v>2756</v>
      </c>
      <c r="AH166" s="89" t="str">
        <f t="shared" si="35"/>
        <v>No Build Required</v>
      </c>
      <c r="AI166" s="1" t="s">
        <v>4508</v>
      </c>
      <c r="AJ166" s="1" t="s">
        <v>4508</v>
      </c>
      <c r="AK166" s="84" t="str">
        <f>IF(Q166="",IF(U166="N","N/A",IF(AL166="","TBD",IF(AL166="N/A","N/A",IF(ISNUMBER(AL166),"Complete","")))),"Removed")</f>
        <v>N/A</v>
      </c>
      <c r="AL166" s="93" t="s">
        <v>4508</v>
      </c>
      <c r="AM166" s="89" t="str">
        <f>IF(Q166="",IF(AO166="","TBD",IF(AO166="N/A","N/A",IF(ISNUMBER(AO166),"Complete","TBD"))),"N/A")</f>
        <v>Complete</v>
      </c>
      <c r="AN166" s="1">
        <v>40912</v>
      </c>
      <c r="AO166" s="93">
        <v>40682</v>
      </c>
      <c r="AP166" s="97" t="str">
        <f>IF(Q166="",IF(AK166="N/A",IF(AM166="TBD","Waiting on Router","Ready"),"TBD"),"Removed")</f>
        <v>Ready</v>
      </c>
      <c r="AQ166" s="1">
        <v>40913</v>
      </c>
      <c r="AR166" s="4"/>
      <c r="AS166" s="9">
        <v>1</v>
      </c>
      <c r="AT166" s="1"/>
      <c r="AU166" s="1"/>
      <c r="AV166" s="4"/>
    </row>
    <row r="167" spans="1:48" ht="126">
      <c r="A167" s="2"/>
      <c r="B167" s="73" t="s">
        <v>1871</v>
      </c>
      <c r="C167" s="73" t="s">
        <v>711</v>
      </c>
      <c r="D167" s="73" t="s">
        <v>774</v>
      </c>
      <c r="E167" s="3" t="s">
        <v>2717</v>
      </c>
      <c r="F167" s="73" t="s">
        <v>6894</v>
      </c>
      <c r="G167" s="73" t="s">
        <v>4852</v>
      </c>
      <c r="H167" s="4" t="s">
        <v>1422</v>
      </c>
      <c r="I167" s="4" t="s">
        <v>1423</v>
      </c>
      <c r="J167" s="4">
        <v>26426</v>
      </c>
      <c r="K167" s="4" t="s">
        <v>3310</v>
      </c>
      <c r="L167" s="4" t="s">
        <v>3696</v>
      </c>
      <c r="M167" s="4" t="s">
        <v>3697</v>
      </c>
      <c r="N167" s="4" t="s">
        <v>6822</v>
      </c>
      <c r="O167" s="4">
        <v>327</v>
      </c>
      <c r="P167" s="3"/>
      <c r="Q167" s="4"/>
      <c r="R167" s="4" t="s">
        <v>2727</v>
      </c>
      <c r="S167" s="4" t="s">
        <v>2713</v>
      </c>
      <c r="T167" s="2">
        <v>40648</v>
      </c>
      <c r="U167" s="88" t="str">
        <f t="shared" si="31"/>
        <v>Y</v>
      </c>
      <c r="V167" s="88" t="str">
        <f t="shared" si="30"/>
        <v>Y</v>
      </c>
      <c r="W167" s="34">
        <v>25364</v>
      </c>
      <c r="X167" s="4" t="s">
        <v>2756</v>
      </c>
      <c r="Y167" s="2"/>
      <c r="Z167" s="2">
        <v>40794</v>
      </c>
      <c r="AA167" s="84" t="str">
        <f t="shared" si="32"/>
        <v>Y</v>
      </c>
      <c r="AB167" s="35">
        <v>3400</v>
      </c>
      <c r="AC167" s="15">
        <f t="shared" si="33"/>
        <v>3400</v>
      </c>
      <c r="AD167" s="2">
        <v>40878</v>
      </c>
      <c r="AE167" s="92" t="str">
        <f t="shared" si="34"/>
        <v>Complete</v>
      </c>
      <c r="AF167" s="2">
        <v>40857</v>
      </c>
      <c r="AG167" s="4" t="s">
        <v>697</v>
      </c>
      <c r="AH167" s="89" t="str">
        <f t="shared" si="35"/>
        <v>Complete</v>
      </c>
      <c r="AI167" s="2">
        <v>41271</v>
      </c>
      <c r="AJ167" s="2">
        <v>41366</v>
      </c>
      <c r="AK167" s="84" t="str">
        <f>IF(Q167="",IF(U167="N","N/A",IF(AL167="","TBD",IF(AL167="N/A","N/A",IF(ISNUMBER(AL167),"Complete","")))),"Removed")</f>
        <v>Complete</v>
      </c>
      <c r="AL167" s="94">
        <v>40857</v>
      </c>
      <c r="AM167" s="89" t="str">
        <f>IF(Q167="",IF(AO167="","TBD",IF(AO167="N/A","N/A",IF(ISNUMBER(AO167),"Complete","TBD"))),"N/A")</f>
        <v>Complete</v>
      </c>
      <c r="AN167" s="2">
        <v>40956</v>
      </c>
      <c r="AO167" s="94">
        <v>40927</v>
      </c>
      <c r="AP167" s="97" t="str">
        <f>IF(Q167="",IF(AK167="Complete",IF(AM167="TBD","Waiting on Router","Ready"),"Pending Fiber Completion"),"Removed")</f>
        <v>Ready</v>
      </c>
      <c r="AQ167" s="2">
        <v>40956</v>
      </c>
      <c r="AR167" s="4" t="s">
        <v>6746</v>
      </c>
      <c r="AS167" s="7">
        <v>1</v>
      </c>
      <c r="AT167" s="2"/>
      <c r="AU167" s="2"/>
      <c r="AV167" s="4"/>
    </row>
    <row r="168" spans="1:48">
      <c r="A168" s="2"/>
      <c r="B168" s="73" t="s">
        <v>1872</v>
      </c>
      <c r="C168" s="73" t="s">
        <v>711</v>
      </c>
      <c r="D168" s="73" t="s">
        <v>763</v>
      </c>
      <c r="E168" s="4" t="s">
        <v>2717</v>
      </c>
      <c r="F168" s="73" t="s">
        <v>657</v>
      </c>
      <c r="G168" s="73" t="s">
        <v>4852</v>
      </c>
      <c r="H168" s="4" t="s">
        <v>658</v>
      </c>
      <c r="I168" s="4" t="s">
        <v>659</v>
      </c>
      <c r="J168" s="4">
        <v>26426</v>
      </c>
      <c r="K168" s="4" t="s">
        <v>3309</v>
      </c>
      <c r="L168" s="4"/>
      <c r="M168" s="4"/>
      <c r="N168" s="4" t="s">
        <v>4102</v>
      </c>
      <c r="O168" s="4">
        <v>803</v>
      </c>
      <c r="P168" s="4"/>
      <c r="Q168" s="4"/>
      <c r="R168" s="4" t="s">
        <v>2727</v>
      </c>
      <c r="S168" s="4" t="s">
        <v>2712</v>
      </c>
      <c r="T168" s="2">
        <v>40648</v>
      </c>
      <c r="U168" s="86" t="str">
        <f t="shared" si="31"/>
        <v>Y</v>
      </c>
      <c r="V168" s="86" t="str">
        <f t="shared" si="30"/>
        <v>Y</v>
      </c>
      <c r="W168" s="34">
        <v>1730.72</v>
      </c>
      <c r="X168" s="4" t="s">
        <v>2756</v>
      </c>
      <c r="Y168" s="2"/>
      <c r="Z168" s="2">
        <v>40621</v>
      </c>
      <c r="AA168" s="84" t="str">
        <f t="shared" si="32"/>
        <v>Y</v>
      </c>
      <c r="AB168" s="35">
        <v>232</v>
      </c>
      <c r="AC168" s="15">
        <f t="shared" si="33"/>
        <v>232</v>
      </c>
      <c r="AD168" s="2">
        <v>40940</v>
      </c>
      <c r="AE168" s="92" t="str">
        <f t="shared" si="34"/>
        <v>Complete</v>
      </c>
      <c r="AF168" s="2">
        <v>40761</v>
      </c>
      <c r="AG168" s="4" t="s">
        <v>697</v>
      </c>
      <c r="AH168" s="89" t="str">
        <f t="shared" si="35"/>
        <v>Complete</v>
      </c>
      <c r="AI168" s="2">
        <v>41046</v>
      </c>
      <c r="AJ168" s="2">
        <v>40996</v>
      </c>
      <c r="AK168" s="84" t="str">
        <f>IF(Q168="",IF(U168="N","N/A",IF(AL168="","TBD",IF(AL168="N/A","N/A",IF(ISNUMBER(AL168),"Complete","")))),"Removed")</f>
        <v>Complete</v>
      </c>
      <c r="AL168" s="94">
        <v>41018</v>
      </c>
      <c r="AM168" s="89" t="str">
        <f>IF(Q168="",IF(AO168="","TBD",IF(AO168="N/A","N/A",IF(ISNUMBER(AO168),"Complete","TBD"))),"N/A")</f>
        <v>Complete</v>
      </c>
      <c r="AN168" s="2"/>
      <c r="AO168" s="94">
        <v>41222</v>
      </c>
      <c r="AP168" s="97" t="str">
        <f>IF(Q168="",IF(AK168="Complete",IF(AM168="TBD","Waiting on Router","Ready"),"Pending Fiber Completion"),"Removed")</f>
        <v>Ready</v>
      </c>
      <c r="AQ168" s="2"/>
      <c r="AR168" s="4"/>
      <c r="AS168" s="7">
        <v>1</v>
      </c>
      <c r="AT168" s="2"/>
      <c r="AU168" s="2"/>
      <c r="AV168" s="4"/>
    </row>
    <row r="169" spans="1:48">
      <c r="A169" s="2"/>
      <c r="B169" s="73" t="s">
        <v>1873</v>
      </c>
      <c r="C169" s="73" t="s">
        <v>711</v>
      </c>
      <c r="D169" s="73" t="s">
        <v>763</v>
      </c>
      <c r="E169" s="4" t="s">
        <v>2717</v>
      </c>
      <c r="F169" s="73" t="s">
        <v>675</v>
      </c>
      <c r="G169" s="73" t="s">
        <v>4852</v>
      </c>
      <c r="H169" s="4" t="s">
        <v>676</v>
      </c>
      <c r="I169" s="4" t="s">
        <v>260</v>
      </c>
      <c r="J169" s="4">
        <v>26456</v>
      </c>
      <c r="K169" s="4" t="s">
        <v>2783</v>
      </c>
      <c r="L169" s="4"/>
      <c r="M169" s="4"/>
      <c r="N169" s="4" t="s">
        <v>4113</v>
      </c>
      <c r="O169" s="4">
        <v>707</v>
      </c>
      <c r="P169" s="4"/>
      <c r="Q169" s="4"/>
      <c r="R169" s="4" t="s">
        <v>2727</v>
      </c>
      <c r="S169" s="4" t="s">
        <v>2712</v>
      </c>
      <c r="T169" s="2">
        <v>40648</v>
      </c>
      <c r="U169" s="86" t="str">
        <f t="shared" si="31"/>
        <v>Y</v>
      </c>
      <c r="V169" s="86" t="str">
        <f t="shared" si="30"/>
        <v>Y</v>
      </c>
      <c r="W169" s="34">
        <v>2238</v>
      </c>
      <c r="X169" s="4" t="s">
        <v>2756</v>
      </c>
      <c r="Y169" s="2"/>
      <c r="Z169" s="2">
        <v>40682</v>
      </c>
      <c r="AA169" s="84" t="str">
        <f t="shared" si="32"/>
        <v>Y</v>
      </c>
      <c r="AB169" s="35">
        <v>300</v>
      </c>
      <c r="AC169" s="15">
        <f t="shared" si="33"/>
        <v>300</v>
      </c>
      <c r="AD169" s="2">
        <v>40940</v>
      </c>
      <c r="AE169" s="92" t="str">
        <f t="shared" si="34"/>
        <v>Complete</v>
      </c>
      <c r="AF169" s="2">
        <v>40757</v>
      </c>
      <c r="AG169" s="4" t="s">
        <v>697</v>
      </c>
      <c r="AH169" s="89" t="str">
        <f t="shared" si="35"/>
        <v>Complete</v>
      </c>
      <c r="AI169" s="2">
        <v>41043</v>
      </c>
      <c r="AJ169" s="2">
        <v>41001</v>
      </c>
      <c r="AK169" s="84" t="str">
        <f>IF(Q169="",IF(U169="N","N/A",IF(AL169="","TBD",IF(AL169="N/A","N/A",IF(ISNUMBER(AL169),"Complete","")))),"Removed")</f>
        <v>Complete</v>
      </c>
      <c r="AL169" s="94">
        <v>41016</v>
      </c>
      <c r="AM169" s="89" t="str">
        <f>IF(Q169="",IF(AO169="","TBD",IF(AO169="N/A","N/A",IF(ISNUMBER(AO169),"Complete","TBD"))),"N/A")</f>
        <v>Complete</v>
      </c>
      <c r="AN169" s="2">
        <v>41018</v>
      </c>
      <c r="AO169" s="94">
        <v>40886</v>
      </c>
      <c r="AP169" s="97" t="str">
        <f>IF(Q169="",IF(AK169="Complete",IF(AM169="TBD","Waiting on Router","Ready"),"Pending Fiber Completion"),"Removed")</f>
        <v>Ready</v>
      </c>
      <c r="AQ169" s="2">
        <v>41018</v>
      </c>
      <c r="AR169" s="4"/>
      <c r="AS169" s="7">
        <v>1</v>
      </c>
      <c r="AT169" s="2"/>
      <c r="AU169" s="2"/>
      <c r="AV169" s="4"/>
    </row>
    <row r="170" spans="1:48">
      <c r="A170" s="1"/>
      <c r="B170" s="72" t="s">
        <v>1874</v>
      </c>
      <c r="C170" s="72" t="s">
        <v>711</v>
      </c>
      <c r="D170" s="72" t="s">
        <v>765</v>
      </c>
      <c r="E170" s="8" t="s">
        <v>2717</v>
      </c>
      <c r="F170" s="73" t="s">
        <v>258</v>
      </c>
      <c r="G170" s="72" t="s">
        <v>4852</v>
      </c>
      <c r="H170" s="8" t="s">
        <v>259</v>
      </c>
      <c r="I170" s="8" t="s">
        <v>94</v>
      </c>
      <c r="J170" s="8">
        <v>26415</v>
      </c>
      <c r="K170" s="8" t="s">
        <v>2782</v>
      </c>
      <c r="L170" s="4" t="s">
        <v>4007</v>
      </c>
      <c r="M170" s="8"/>
      <c r="N170" s="8" t="s">
        <v>4522</v>
      </c>
      <c r="O170" s="8">
        <v>647</v>
      </c>
      <c r="P170" s="8"/>
      <c r="Q170" s="4"/>
      <c r="R170" s="4" t="s">
        <v>2727</v>
      </c>
      <c r="S170" s="8" t="s">
        <v>1727</v>
      </c>
      <c r="T170" s="1">
        <v>40648</v>
      </c>
      <c r="U170" s="77" t="str">
        <f t="shared" si="31"/>
        <v>Y</v>
      </c>
      <c r="V170" s="77" t="str">
        <f t="shared" si="30"/>
        <v>Y</v>
      </c>
      <c r="W170" s="32">
        <v>310873.12</v>
      </c>
      <c r="X170" s="8" t="s">
        <v>2756</v>
      </c>
      <c r="Y170" s="1"/>
      <c r="Z170" s="1">
        <v>40794</v>
      </c>
      <c r="AA170" s="84" t="str">
        <f t="shared" si="32"/>
        <v>Y</v>
      </c>
      <c r="AB170" s="33">
        <v>41672</v>
      </c>
      <c r="AC170" s="15">
        <f t="shared" si="33"/>
        <v>41672</v>
      </c>
      <c r="AD170" s="1">
        <v>40909</v>
      </c>
      <c r="AE170" s="92" t="str">
        <f t="shared" si="34"/>
        <v>Complete</v>
      </c>
      <c r="AF170" s="1">
        <v>40896</v>
      </c>
      <c r="AG170" s="8" t="s">
        <v>2756</v>
      </c>
      <c r="AH170" s="89" t="str">
        <f t="shared" si="35"/>
        <v>No Build Required</v>
      </c>
      <c r="AI170" s="2" t="s">
        <v>4508</v>
      </c>
      <c r="AJ170" s="2" t="s">
        <v>4508</v>
      </c>
      <c r="AK170" s="84" t="str">
        <f>IF(Q170="",IF(U170="N","N/A",IF(AL170="","TBD",IF(AL170="N/A","N/A",IF(ISNUMBER(AL170),"Complete","")))),"Removed")</f>
        <v>Complete</v>
      </c>
      <c r="AL170" s="93">
        <v>40896</v>
      </c>
      <c r="AM170" s="89" t="str">
        <f>IF(Q170="",IF(AO170="","TBD",IF(AO170="N/A","N/A",IF(ISNUMBER(AO170),"Complete","TBD"))),"N/A")</f>
        <v>Complete</v>
      </c>
      <c r="AN170" s="1"/>
      <c r="AO170" s="93">
        <v>41227</v>
      </c>
      <c r="AP170" s="97" t="str">
        <f>IF(Q170="",IF(AK170="Complete",IF(AM170="TBD","Waiting on Router","Ready"),"Pending Fiber Completion"),"Removed")</f>
        <v>Ready</v>
      </c>
      <c r="AQ170" s="1"/>
      <c r="AR170" s="4"/>
      <c r="AS170" s="9">
        <v>1</v>
      </c>
      <c r="AT170" s="1"/>
      <c r="AU170" s="1"/>
      <c r="AV170" s="4"/>
    </row>
    <row r="171" spans="1:48">
      <c r="A171" s="1"/>
      <c r="B171" s="72" t="s">
        <v>1875</v>
      </c>
      <c r="C171" s="72" t="s">
        <v>711</v>
      </c>
      <c r="D171" s="72" t="s">
        <v>710</v>
      </c>
      <c r="E171" s="8" t="s">
        <v>2717</v>
      </c>
      <c r="F171" s="73" t="s">
        <v>3402</v>
      </c>
      <c r="G171" s="72" t="s">
        <v>4852</v>
      </c>
      <c r="H171" s="8" t="s">
        <v>93</v>
      </c>
      <c r="I171" s="8" t="s">
        <v>94</v>
      </c>
      <c r="J171" s="8">
        <v>26415</v>
      </c>
      <c r="K171" s="8" t="s">
        <v>2781</v>
      </c>
      <c r="L171" s="4" t="s">
        <v>4008</v>
      </c>
      <c r="M171" s="8" t="s">
        <v>2781</v>
      </c>
      <c r="N171" s="8" t="s">
        <v>4331</v>
      </c>
      <c r="O171" s="8">
        <v>1081</v>
      </c>
      <c r="P171" s="8"/>
      <c r="Q171" s="4"/>
      <c r="R171" s="4" t="s">
        <v>2727</v>
      </c>
      <c r="S171" s="8" t="s">
        <v>2714</v>
      </c>
      <c r="T171" s="1">
        <v>40648</v>
      </c>
      <c r="U171" s="77" t="str">
        <f t="shared" si="31"/>
        <v>Y</v>
      </c>
      <c r="V171" s="77" t="str">
        <f t="shared" si="30"/>
        <v>Y</v>
      </c>
      <c r="W171" s="32">
        <v>7586.82</v>
      </c>
      <c r="X171" s="8" t="s">
        <v>2756</v>
      </c>
      <c r="Y171" s="1"/>
      <c r="Z171" s="1">
        <v>40682</v>
      </c>
      <c r="AA171" s="84" t="str">
        <f t="shared" si="32"/>
        <v>Y</v>
      </c>
      <c r="AB171" s="33">
        <v>1017</v>
      </c>
      <c r="AC171" s="15">
        <f t="shared" si="33"/>
        <v>1017</v>
      </c>
      <c r="AD171" s="1">
        <v>40909</v>
      </c>
      <c r="AE171" s="92" t="str">
        <f t="shared" si="34"/>
        <v>Complete</v>
      </c>
      <c r="AF171" s="1">
        <v>40896</v>
      </c>
      <c r="AG171" s="8" t="s">
        <v>2756</v>
      </c>
      <c r="AH171" s="89" t="str">
        <f t="shared" si="35"/>
        <v>No Build Required</v>
      </c>
      <c r="AI171" s="2" t="s">
        <v>4508</v>
      </c>
      <c r="AJ171" s="2" t="s">
        <v>4508</v>
      </c>
      <c r="AK171" s="84" t="str">
        <f>IF(Q171="",IF(U171="N","N/A",IF(AL171="","TBD",IF(AL171="N/A","N/A",IF(ISNUMBER(AL171),"Complete","")))),"Removed")</f>
        <v>Complete</v>
      </c>
      <c r="AL171" s="93">
        <v>40896</v>
      </c>
      <c r="AM171" s="89" t="str">
        <f>IF(Q171="",IF(AO171="","TBD",IF(AO171="N/A","N/A",IF(ISNUMBER(AO171),"Complete","TBD"))),"N/A")</f>
        <v>Complete</v>
      </c>
      <c r="AN171" s="1">
        <v>40933</v>
      </c>
      <c r="AO171" s="93">
        <v>40899</v>
      </c>
      <c r="AP171" s="97" t="str">
        <f>IF(Q171="",IF(AK171="Complete",IF(AM171="TBD","Waiting on Router","Ready"),"Pending Fiber Completion"),"Removed")</f>
        <v>Ready</v>
      </c>
      <c r="AQ171" s="1">
        <v>40934</v>
      </c>
      <c r="AR171" s="4"/>
      <c r="AS171" s="9">
        <v>1</v>
      </c>
      <c r="AT171" s="1"/>
      <c r="AU171" s="1"/>
      <c r="AV171" s="4"/>
    </row>
    <row r="172" spans="1:48" ht="31.5">
      <c r="A172" s="2"/>
      <c r="B172" s="73" t="s">
        <v>6819</v>
      </c>
      <c r="C172" s="73" t="s">
        <v>711</v>
      </c>
      <c r="D172" s="73" t="s">
        <v>762</v>
      </c>
      <c r="E172" s="3"/>
      <c r="F172" s="73" t="s">
        <v>6820</v>
      </c>
      <c r="G172" s="73" t="s">
        <v>4851</v>
      </c>
      <c r="H172" s="4" t="s">
        <v>1422</v>
      </c>
      <c r="I172" s="4" t="s">
        <v>1423</v>
      </c>
      <c r="J172" s="4">
        <v>26426</v>
      </c>
      <c r="K172" s="4" t="s">
        <v>3310</v>
      </c>
      <c r="L172" s="4"/>
      <c r="M172" s="4"/>
      <c r="N172" s="4" t="s">
        <v>6922</v>
      </c>
      <c r="O172" s="4">
        <v>608</v>
      </c>
      <c r="P172" s="3"/>
      <c r="Q172" s="4"/>
      <c r="R172" s="4" t="s">
        <v>6716</v>
      </c>
      <c r="S172" s="4" t="s">
        <v>1727</v>
      </c>
      <c r="T172" s="2"/>
      <c r="U172" s="88" t="s">
        <v>2756</v>
      </c>
      <c r="V172" s="85" t="s">
        <v>4508</v>
      </c>
      <c r="W172" s="34" t="s">
        <v>4508</v>
      </c>
      <c r="X172" s="4" t="s">
        <v>2756</v>
      </c>
      <c r="Y172" s="2" t="s">
        <v>4508</v>
      </c>
      <c r="Z172" s="2" t="s">
        <v>4508</v>
      </c>
      <c r="AA172" s="84" t="s">
        <v>4508</v>
      </c>
      <c r="AB172" s="35">
        <v>0</v>
      </c>
      <c r="AC172" s="15" t="s">
        <v>4508</v>
      </c>
      <c r="AD172" s="2" t="s">
        <v>4508</v>
      </c>
      <c r="AE172" s="92" t="s">
        <v>4508</v>
      </c>
      <c r="AF172" s="2" t="s">
        <v>4508</v>
      </c>
      <c r="AG172" s="4" t="s">
        <v>2756</v>
      </c>
      <c r="AH172" s="89" t="s">
        <v>6806</v>
      </c>
      <c r="AI172" s="2" t="s">
        <v>4508</v>
      </c>
      <c r="AJ172" s="2" t="s">
        <v>4508</v>
      </c>
      <c r="AK172" s="84" t="s">
        <v>4508</v>
      </c>
      <c r="AL172" s="94" t="s">
        <v>4508</v>
      </c>
      <c r="AM172" s="89" t="str">
        <f>IF(Q172="",IF(AO172="","TBD",IF(AO172="N/A","N/A",IF(ISNUMBER(AO172),"Complete","TBD"))),"N/A")</f>
        <v>Complete</v>
      </c>
      <c r="AN172" s="2"/>
      <c r="AO172" s="94">
        <v>41611</v>
      </c>
      <c r="AP172" s="97" t="s">
        <v>6807</v>
      </c>
      <c r="AQ172" s="2"/>
      <c r="AR172" s="4" t="s">
        <v>6923</v>
      </c>
      <c r="AS172" s="7">
        <v>2</v>
      </c>
      <c r="AT172" s="2"/>
      <c r="AU172" s="2"/>
      <c r="AV172" s="4"/>
    </row>
    <row r="173" spans="1:48" ht="31.5">
      <c r="A173" s="2"/>
      <c r="B173" s="73" t="s">
        <v>6821</v>
      </c>
      <c r="C173" s="73" t="s">
        <v>711</v>
      </c>
      <c r="D173" s="73" t="s">
        <v>1426</v>
      </c>
      <c r="E173" s="3"/>
      <c r="F173" s="73" t="s">
        <v>6846</v>
      </c>
      <c r="G173" s="73" t="s">
        <v>4851</v>
      </c>
      <c r="H173" s="4" t="s">
        <v>1422</v>
      </c>
      <c r="I173" s="4" t="s">
        <v>1423</v>
      </c>
      <c r="J173" s="4">
        <v>26426</v>
      </c>
      <c r="K173" s="4" t="s">
        <v>3310</v>
      </c>
      <c r="L173" s="4"/>
      <c r="M173" s="4"/>
      <c r="N173" s="4"/>
      <c r="O173" s="4"/>
      <c r="P173" s="3"/>
      <c r="Q173" s="4"/>
      <c r="R173" s="4" t="s">
        <v>6716</v>
      </c>
      <c r="S173" s="4" t="s">
        <v>1727</v>
      </c>
      <c r="T173" s="2" t="s">
        <v>4508</v>
      </c>
      <c r="U173" s="88" t="s">
        <v>2756</v>
      </c>
      <c r="V173" s="85" t="s">
        <v>4508</v>
      </c>
      <c r="W173" s="34" t="s">
        <v>4508</v>
      </c>
      <c r="X173" s="4" t="s">
        <v>2756</v>
      </c>
      <c r="Y173" s="2" t="s">
        <v>4508</v>
      </c>
      <c r="Z173" s="2" t="s">
        <v>4508</v>
      </c>
      <c r="AA173" s="84" t="s">
        <v>4508</v>
      </c>
      <c r="AB173" s="35">
        <v>0</v>
      </c>
      <c r="AC173" s="15" t="s">
        <v>4508</v>
      </c>
      <c r="AD173" s="2" t="s">
        <v>4508</v>
      </c>
      <c r="AE173" s="92" t="s">
        <v>4508</v>
      </c>
      <c r="AF173" s="2" t="s">
        <v>4508</v>
      </c>
      <c r="AG173" s="4" t="s">
        <v>2756</v>
      </c>
      <c r="AH173" s="89" t="s">
        <v>6806</v>
      </c>
      <c r="AI173" s="2" t="s">
        <v>4508</v>
      </c>
      <c r="AJ173" s="2" t="s">
        <v>4508</v>
      </c>
      <c r="AK173" s="84" t="s">
        <v>4508</v>
      </c>
      <c r="AL173" s="94" t="s">
        <v>4508</v>
      </c>
      <c r="AM173" s="89" t="str">
        <f>IF(Q173="",IF(AO173="","TBD",IF(AO173="N/A","N/A",IF(ISNUMBER(AO173),"Complete","TBD"))),"N/A")</f>
        <v>TBD</v>
      </c>
      <c r="AN173" s="2"/>
      <c r="AO173" s="94"/>
      <c r="AP173" s="97" t="s">
        <v>6807</v>
      </c>
      <c r="AQ173" s="2"/>
      <c r="AR173" s="4" t="s">
        <v>6921</v>
      </c>
      <c r="AS173" s="7">
        <v>2</v>
      </c>
      <c r="AT173" s="2"/>
      <c r="AU173" s="2"/>
      <c r="AV173" s="4"/>
    </row>
    <row r="174" spans="1:48" ht="63">
      <c r="A174" s="1"/>
      <c r="B174" s="72" t="s">
        <v>1876</v>
      </c>
      <c r="C174" s="72" t="s">
        <v>163</v>
      </c>
      <c r="D174" s="72" t="s">
        <v>1453</v>
      </c>
      <c r="E174" s="19" t="s">
        <v>2725</v>
      </c>
      <c r="F174" s="73" t="s">
        <v>1463</v>
      </c>
      <c r="G174" s="72" t="s">
        <v>4852</v>
      </c>
      <c r="H174" s="8" t="s">
        <v>646</v>
      </c>
      <c r="I174" s="8" t="s">
        <v>136</v>
      </c>
      <c r="J174" s="8">
        <v>25840</v>
      </c>
      <c r="K174" s="8" t="s">
        <v>2784</v>
      </c>
      <c r="L174" s="4" t="s">
        <v>4667</v>
      </c>
      <c r="M174" s="8" t="s">
        <v>3622</v>
      </c>
      <c r="N174" s="8" t="s">
        <v>4225</v>
      </c>
      <c r="O174" s="8">
        <v>556</v>
      </c>
      <c r="P174" s="19" t="s">
        <v>4872</v>
      </c>
      <c r="Q174" s="4"/>
      <c r="R174" s="4" t="s">
        <v>2727</v>
      </c>
      <c r="S174" s="8" t="s">
        <v>2712</v>
      </c>
      <c r="T174" s="1">
        <v>40836</v>
      </c>
      <c r="U174" s="84" t="str">
        <f t="shared" ref="U174:U205" si="36">IF(T174="","N","Y")</f>
        <v>Y</v>
      </c>
      <c r="V174" s="84" t="str">
        <f t="shared" ref="V174:V205" si="37">IF(T174="","N/A",IF(T174="TBD","N","Y"))</f>
        <v>Y</v>
      </c>
      <c r="W174" s="32">
        <v>11592</v>
      </c>
      <c r="X174" s="8" t="s">
        <v>2756</v>
      </c>
      <c r="Y174" s="1"/>
      <c r="Z174" s="1" t="s">
        <v>6736</v>
      </c>
      <c r="AA174" s="84" t="str">
        <f t="shared" ref="AA174:AA205" si="38">IF(V174="N/A","N/A",IF(Z174="","N","Y"))</f>
        <v>Y</v>
      </c>
      <c r="AB174" s="33">
        <v>697</v>
      </c>
      <c r="AC174" s="15">
        <f t="shared" ref="AC174:AC205" si="39">IF(U174="N",0,IF(AB174="","TBD",IF(AB174="N/A",0,IF(ISNUMBER(AB174)=TRUE,AB174,"Included"))))</f>
        <v>697</v>
      </c>
      <c r="AD174" s="1">
        <v>40909</v>
      </c>
      <c r="AE174" s="92" t="str">
        <f t="shared" ref="AE174:AE205" si="40">IF(Q174="",IF(U174="N","N/A",IF(AD174="N/A","N/A",IF(AD174="","TBD",IF(ISNUMBER(AF174),"Complete","Complete")))),"""Removed")</f>
        <v>Complete</v>
      </c>
      <c r="AF174" s="1">
        <v>40877</v>
      </c>
      <c r="AG174" s="8" t="s">
        <v>697</v>
      </c>
      <c r="AH174" s="89" t="str">
        <f t="shared" ref="AH174:AH205" si="41">IF(Q174="",IF(U174="N","No Build Required",IF(AG174="N","No Build Required",IF(AG174="N/A","No Build Required",IF(AG174="","TBD",IF(ISNUMBER(AJ174),"Complete",IF(ISNUMBER(AI174),"Scheduled","TBD")))))),"Removed")</f>
        <v>Complete</v>
      </c>
      <c r="AI174" s="1">
        <v>40968</v>
      </c>
      <c r="AJ174" s="1">
        <v>40991</v>
      </c>
      <c r="AK174" s="84" t="str">
        <f>IF(Q174="",IF(U174="N","N/A",IF(AL174="","TBD",IF(AL174="N/A","N/A",IF(ISNUMBER(AL174),"Complete","")))),"Removed")</f>
        <v>Complete</v>
      </c>
      <c r="AL174" s="94">
        <v>40975</v>
      </c>
      <c r="AM174" s="89" t="str">
        <f>IF(Q174="",IF(AO174="","TBD",IF(AO174="N/A","N/A",IF(ISNUMBER(AO174),"Complete","TBD"))),"N/A")</f>
        <v>Complete</v>
      </c>
      <c r="AN174" s="1"/>
      <c r="AO174" s="93">
        <v>41205</v>
      </c>
      <c r="AP174" s="97" t="str">
        <f>IF(Q174="",IF(AK174="Complete",IF(AM174="TBD","Waiting on Router","Ready"),"Pending Fiber Completion"),"Removed")</f>
        <v>Ready</v>
      </c>
      <c r="AQ174" s="1"/>
      <c r="AR174" s="4" t="s">
        <v>4740</v>
      </c>
      <c r="AS174" s="9">
        <v>1</v>
      </c>
      <c r="AT174" s="1"/>
      <c r="AU174" s="1"/>
      <c r="AV174" s="4"/>
    </row>
    <row r="175" spans="1:48">
      <c r="A175" s="1"/>
      <c r="B175" s="72" t="s">
        <v>1877</v>
      </c>
      <c r="C175" s="72" t="s">
        <v>163</v>
      </c>
      <c r="D175" s="72" t="s">
        <v>762</v>
      </c>
      <c r="E175" s="8" t="s">
        <v>2725</v>
      </c>
      <c r="F175" s="73" t="s">
        <v>286</v>
      </c>
      <c r="G175" s="72" t="s">
        <v>4851</v>
      </c>
      <c r="H175" s="8" t="s">
        <v>5450</v>
      </c>
      <c r="I175" s="8" t="s">
        <v>5451</v>
      </c>
      <c r="J175" s="8">
        <v>25185</v>
      </c>
      <c r="K175" s="8" t="s">
        <v>5452</v>
      </c>
      <c r="L175" s="4" t="s">
        <v>4010</v>
      </c>
      <c r="M175" s="8"/>
      <c r="N175" s="8" t="s">
        <v>5453</v>
      </c>
      <c r="O175" s="8">
        <v>610</v>
      </c>
      <c r="P175" s="8" t="s">
        <v>4729</v>
      </c>
      <c r="Q175" s="4"/>
      <c r="R175" s="4" t="s">
        <v>4071</v>
      </c>
      <c r="S175" s="8" t="s">
        <v>1727</v>
      </c>
      <c r="T175" s="1"/>
      <c r="U175" s="77" t="str">
        <f t="shared" si="36"/>
        <v>N</v>
      </c>
      <c r="V175" s="77" t="str">
        <f t="shared" si="37"/>
        <v>N/A</v>
      </c>
      <c r="W175" s="32"/>
      <c r="X175" s="8" t="s">
        <v>4508</v>
      </c>
      <c r="Y175" s="1"/>
      <c r="Z175" s="1" t="s">
        <v>4508</v>
      </c>
      <c r="AA175" s="84" t="str">
        <f t="shared" si="38"/>
        <v>N/A</v>
      </c>
      <c r="AB175" s="33">
        <v>0</v>
      </c>
      <c r="AC175" s="15">
        <f t="shared" si="39"/>
        <v>0</v>
      </c>
      <c r="AD175" s="1"/>
      <c r="AE175" s="92" t="str">
        <f t="shared" si="40"/>
        <v>N/A</v>
      </c>
      <c r="AF175" s="1"/>
      <c r="AG175" s="8" t="s">
        <v>2756</v>
      </c>
      <c r="AH175" s="89" t="str">
        <f t="shared" si="41"/>
        <v>No Build Required</v>
      </c>
      <c r="AI175" s="1" t="s">
        <v>4508</v>
      </c>
      <c r="AJ175" s="1" t="s">
        <v>4508</v>
      </c>
      <c r="AK175" s="84" t="str">
        <f>IF(Q175="",IF(U175="N","N/A",IF(AL175="","TBD",IF(AL175="N/A","N/A",IF(ISNUMBER(AL175),"Complete","")))),"Removed")</f>
        <v>N/A</v>
      </c>
      <c r="AL175" s="93" t="s">
        <v>4508</v>
      </c>
      <c r="AM175" s="89" t="str">
        <f>IF(Q175="",IF(AO175="","TBD",IF(AO175="N/A","N/A",IF(ISNUMBER(AO175),"Complete","TBD"))),"N/A")</f>
        <v>Complete</v>
      </c>
      <c r="AN175" s="1">
        <v>40983</v>
      </c>
      <c r="AO175" s="93">
        <v>40977</v>
      </c>
      <c r="AP175" s="97" t="str">
        <f>IF(Q175="",IF(AK175="N/A",IF(AM175="TBD","Waiting on Router","Ready"),"TBD"),"Removed")</f>
        <v>Ready</v>
      </c>
      <c r="AQ175" s="1">
        <v>40983</v>
      </c>
      <c r="AR175" s="4"/>
      <c r="AS175" s="9">
        <v>1</v>
      </c>
      <c r="AT175" s="1"/>
      <c r="AU175" s="1"/>
      <c r="AV175" s="4"/>
    </row>
    <row r="176" spans="1:48" ht="63">
      <c r="A176" s="1"/>
      <c r="B176" s="72" t="s">
        <v>1878</v>
      </c>
      <c r="C176" s="72" t="s">
        <v>163</v>
      </c>
      <c r="D176" s="72" t="s">
        <v>774</v>
      </c>
      <c r="E176" s="18" t="s">
        <v>2725</v>
      </c>
      <c r="F176" s="73" t="s">
        <v>855</v>
      </c>
      <c r="G176" s="72" t="s">
        <v>4852</v>
      </c>
      <c r="H176" s="8" t="s">
        <v>856</v>
      </c>
      <c r="I176" s="8" t="s">
        <v>116</v>
      </c>
      <c r="J176" s="8">
        <v>25901</v>
      </c>
      <c r="K176" s="8" t="s">
        <v>2785</v>
      </c>
      <c r="L176" s="4" t="s">
        <v>4010</v>
      </c>
      <c r="M176" s="8" t="s">
        <v>3699</v>
      </c>
      <c r="N176" s="8" t="s">
        <v>3442</v>
      </c>
      <c r="O176" s="8">
        <v>1736</v>
      </c>
      <c r="P176" s="18"/>
      <c r="Q176" s="4"/>
      <c r="R176" s="4" t="s">
        <v>2727</v>
      </c>
      <c r="S176" s="8" t="s">
        <v>2713</v>
      </c>
      <c r="T176" s="1">
        <v>40878</v>
      </c>
      <c r="U176" s="85" t="str">
        <f t="shared" si="36"/>
        <v>Y</v>
      </c>
      <c r="V176" s="85" t="str">
        <f t="shared" si="37"/>
        <v>Y</v>
      </c>
      <c r="W176" s="32">
        <v>8905.68</v>
      </c>
      <c r="X176" s="8" t="s">
        <v>2756</v>
      </c>
      <c r="Y176" s="1"/>
      <c r="Z176" s="1">
        <v>40890</v>
      </c>
      <c r="AA176" s="84" t="str">
        <f t="shared" si="38"/>
        <v>Y</v>
      </c>
      <c r="AB176" s="33">
        <v>450</v>
      </c>
      <c r="AC176" s="15">
        <f t="shared" si="39"/>
        <v>450</v>
      </c>
      <c r="AD176" s="1">
        <v>41122</v>
      </c>
      <c r="AE176" s="92" t="str">
        <f t="shared" si="40"/>
        <v>Complete</v>
      </c>
      <c r="AF176" s="1">
        <v>40940</v>
      </c>
      <c r="AG176" s="8" t="s">
        <v>697</v>
      </c>
      <c r="AH176" s="89" t="str">
        <f t="shared" si="41"/>
        <v>Complete</v>
      </c>
      <c r="AI176" s="1">
        <v>41417</v>
      </c>
      <c r="AJ176" s="1">
        <v>41495</v>
      </c>
      <c r="AK176" s="84" t="str">
        <f>IF(Q176="",IF(U176="N","N/A",IF(AL176="","TBD",IF(AL176="N/A","N/A",IF(ISNUMBER(AL176),"Complete","")))),"Removed")</f>
        <v>Complete</v>
      </c>
      <c r="AL176" s="94">
        <v>41502</v>
      </c>
      <c r="AM176" s="89" t="str">
        <f>IF(Q176="",IF(AO176="","TBD",IF(AO176="N/A","N/A",IF(ISNUMBER(AO176),"Complete","TBD"))),"N/A")</f>
        <v>Complete</v>
      </c>
      <c r="AN176" s="1">
        <v>41502</v>
      </c>
      <c r="AO176" s="93">
        <v>40928</v>
      </c>
      <c r="AP176" s="97" t="str">
        <f>IF(Q176="",IF(AK176="Complete",IF(AM176="TBD","Waiting on Router","Ready"),"Pending Fiber Completion"),"Removed")</f>
        <v>Ready</v>
      </c>
      <c r="AQ176" s="1"/>
      <c r="AR176" s="4" t="s">
        <v>6747</v>
      </c>
      <c r="AS176" s="9">
        <v>1</v>
      </c>
      <c r="AT176" s="1"/>
      <c r="AU176" s="1"/>
      <c r="AV176" s="4"/>
    </row>
    <row r="177" spans="1:48">
      <c r="A177" s="1">
        <v>40753</v>
      </c>
      <c r="B177" s="72" t="s">
        <v>1879</v>
      </c>
      <c r="C177" s="72" t="s">
        <v>163</v>
      </c>
      <c r="D177" s="72" t="s">
        <v>774</v>
      </c>
      <c r="E177" s="18" t="s">
        <v>2725</v>
      </c>
      <c r="F177" s="73" t="s">
        <v>857</v>
      </c>
      <c r="G177" s="72" t="s">
        <v>4851</v>
      </c>
      <c r="H177" s="8" t="s">
        <v>5454</v>
      </c>
      <c r="I177" s="8" t="s">
        <v>458</v>
      </c>
      <c r="J177" s="8">
        <v>25976</v>
      </c>
      <c r="K177" s="8" t="s">
        <v>5455</v>
      </c>
      <c r="L177" s="4" t="s">
        <v>4011</v>
      </c>
      <c r="M177" s="8" t="s">
        <v>3699</v>
      </c>
      <c r="N177" s="8" t="s">
        <v>5456</v>
      </c>
      <c r="O177" s="8">
        <v>1738</v>
      </c>
      <c r="P177" s="18"/>
      <c r="Q177" s="4"/>
      <c r="R177" s="4" t="s">
        <v>4071</v>
      </c>
      <c r="S177" s="8" t="s">
        <v>2713</v>
      </c>
      <c r="T177" s="1"/>
      <c r="U177" s="77" t="str">
        <f t="shared" si="36"/>
        <v>N</v>
      </c>
      <c r="V177" s="77" t="str">
        <f t="shared" si="37"/>
        <v>N/A</v>
      </c>
      <c r="W177" s="32"/>
      <c r="X177" s="8" t="s">
        <v>4508</v>
      </c>
      <c r="Y177" s="1"/>
      <c r="Z177" s="1" t="s">
        <v>4508</v>
      </c>
      <c r="AA177" s="84" t="str">
        <f t="shared" si="38"/>
        <v>N/A</v>
      </c>
      <c r="AB177" s="33">
        <v>0</v>
      </c>
      <c r="AC177" s="15">
        <f t="shared" si="39"/>
        <v>0</v>
      </c>
      <c r="AD177" s="1"/>
      <c r="AE177" s="92" t="str">
        <f t="shared" si="40"/>
        <v>N/A</v>
      </c>
      <c r="AF177" s="1"/>
      <c r="AG177" s="8" t="s">
        <v>2756</v>
      </c>
      <c r="AH177" s="89" t="str">
        <f t="shared" si="41"/>
        <v>No Build Required</v>
      </c>
      <c r="AI177" s="1" t="s">
        <v>4508</v>
      </c>
      <c r="AJ177" s="1" t="s">
        <v>4508</v>
      </c>
      <c r="AK177" s="84" t="str">
        <f>IF(Q177="",IF(U177="N","N/A",IF(AL177="","TBD",IF(AL177="N/A","N/A",IF(ISNUMBER(AL177),"Complete","")))),"Removed")</f>
        <v>N/A</v>
      </c>
      <c r="AL177" s="93" t="s">
        <v>4508</v>
      </c>
      <c r="AM177" s="89" t="str">
        <f>IF(Q177="",IF(AO177="","TBD",IF(AO177="N/A","N/A",IF(ISNUMBER(AO177),"Complete","TBD"))),"N/A")</f>
        <v>Complete</v>
      </c>
      <c r="AN177" s="1">
        <v>41015</v>
      </c>
      <c r="AO177" s="93">
        <v>40982</v>
      </c>
      <c r="AP177" s="97" t="str">
        <f>IF(Q177="",IF(AK177="N/A",IF(AM177="TBD","Waiting on Router","Ready"),"TBD"),"Removed")</f>
        <v>Ready</v>
      </c>
      <c r="AQ177" s="1">
        <v>41015</v>
      </c>
      <c r="AR177" s="4"/>
      <c r="AS177" s="9">
        <v>1</v>
      </c>
      <c r="AT177" s="1"/>
      <c r="AU177" s="1"/>
      <c r="AV177" s="4"/>
    </row>
    <row r="178" spans="1:48">
      <c r="A178" s="1">
        <v>40753</v>
      </c>
      <c r="B178" s="72" t="s">
        <v>1880</v>
      </c>
      <c r="C178" s="72" t="s">
        <v>163</v>
      </c>
      <c r="D178" s="72" t="s">
        <v>774</v>
      </c>
      <c r="E178" s="18" t="s">
        <v>2725</v>
      </c>
      <c r="F178" s="73" t="s">
        <v>858</v>
      </c>
      <c r="G178" s="72" t="s">
        <v>4851</v>
      </c>
      <c r="H178" s="8" t="s">
        <v>5457</v>
      </c>
      <c r="I178" s="8" t="s">
        <v>116</v>
      </c>
      <c r="J178" s="8">
        <v>25901</v>
      </c>
      <c r="K178" s="8" t="s">
        <v>5458</v>
      </c>
      <c r="L178" s="4" t="s">
        <v>4012</v>
      </c>
      <c r="M178" s="8" t="s">
        <v>3699</v>
      </c>
      <c r="N178" s="8" t="s">
        <v>5459</v>
      </c>
      <c r="O178" s="8">
        <v>217</v>
      </c>
      <c r="P178" s="18"/>
      <c r="Q178" s="4"/>
      <c r="R178" s="4" t="s">
        <v>4071</v>
      </c>
      <c r="S178" s="8" t="s">
        <v>2713</v>
      </c>
      <c r="T178" s="1"/>
      <c r="U178" s="77" t="str">
        <f t="shared" si="36"/>
        <v>N</v>
      </c>
      <c r="V178" s="77" t="str">
        <f t="shared" si="37"/>
        <v>N/A</v>
      </c>
      <c r="W178" s="32"/>
      <c r="X178" s="8" t="s">
        <v>4508</v>
      </c>
      <c r="Y178" s="1"/>
      <c r="Z178" s="1"/>
      <c r="AA178" s="84" t="str">
        <f t="shared" si="38"/>
        <v>N/A</v>
      </c>
      <c r="AB178" s="33">
        <v>0</v>
      </c>
      <c r="AC178" s="15">
        <f t="shared" si="39"/>
        <v>0</v>
      </c>
      <c r="AD178" s="1"/>
      <c r="AE178" s="92" t="str">
        <f t="shared" si="40"/>
        <v>N/A</v>
      </c>
      <c r="AF178" s="1"/>
      <c r="AG178" s="8" t="s">
        <v>2756</v>
      </c>
      <c r="AH178" s="89" t="str">
        <f t="shared" si="41"/>
        <v>No Build Required</v>
      </c>
      <c r="AI178" s="1" t="s">
        <v>4508</v>
      </c>
      <c r="AJ178" s="1" t="s">
        <v>4508</v>
      </c>
      <c r="AK178" s="84" t="str">
        <f>IF(Q178="",IF(U178="N","N/A",IF(AL178="","TBD",IF(AL178="N/A","N/A",IF(ISNUMBER(AL178),"Complete","")))),"Removed")</f>
        <v>N/A</v>
      </c>
      <c r="AL178" s="93" t="s">
        <v>4508</v>
      </c>
      <c r="AM178" s="89" t="str">
        <f>IF(Q178="",IF(AO178="","TBD",IF(AO178="N/A","N/A",IF(ISNUMBER(AO178),"Complete","TBD"))),"N/A")</f>
        <v>Complete</v>
      </c>
      <c r="AN178" s="1">
        <v>41015</v>
      </c>
      <c r="AO178" s="93">
        <v>40928</v>
      </c>
      <c r="AP178" s="97" t="str">
        <f>IF(Q178="",IF(AK178="N/A",IF(AM178="TBD","Waiting on Router","Ready"),"TBD"),"Removed")</f>
        <v>Ready</v>
      </c>
      <c r="AQ178" s="1">
        <v>41015</v>
      </c>
      <c r="AR178" s="4"/>
      <c r="AS178" s="9">
        <v>1</v>
      </c>
      <c r="AT178" s="1"/>
      <c r="AU178" s="1"/>
      <c r="AV178" s="4"/>
    </row>
    <row r="179" spans="1:48">
      <c r="A179" s="1">
        <v>40753</v>
      </c>
      <c r="B179" s="72" t="s">
        <v>1881</v>
      </c>
      <c r="C179" s="72" t="s">
        <v>163</v>
      </c>
      <c r="D179" s="72" t="s">
        <v>774</v>
      </c>
      <c r="E179" s="18" t="s">
        <v>2725</v>
      </c>
      <c r="F179" s="73" t="s">
        <v>859</v>
      </c>
      <c r="G179" s="72" t="s">
        <v>4851</v>
      </c>
      <c r="H179" s="8" t="s">
        <v>5460</v>
      </c>
      <c r="I179" s="8" t="s">
        <v>116</v>
      </c>
      <c r="J179" s="8">
        <v>25901</v>
      </c>
      <c r="K179" s="8" t="s">
        <v>5461</v>
      </c>
      <c r="L179" s="4" t="s">
        <v>4013</v>
      </c>
      <c r="M179" s="8" t="s">
        <v>3699</v>
      </c>
      <c r="N179" s="8" t="s">
        <v>5462</v>
      </c>
      <c r="O179" s="8">
        <v>1737</v>
      </c>
      <c r="P179" s="18"/>
      <c r="Q179" s="4"/>
      <c r="R179" s="4" t="s">
        <v>4071</v>
      </c>
      <c r="S179" s="8" t="s">
        <v>2713</v>
      </c>
      <c r="T179" s="1"/>
      <c r="U179" s="77" t="str">
        <f t="shared" si="36"/>
        <v>N</v>
      </c>
      <c r="V179" s="77" t="str">
        <f t="shared" si="37"/>
        <v>N/A</v>
      </c>
      <c r="W179" s="32"/>
      <c r="X179" s="8" t="s">
        <v>4508</v>
      </c>
      <c r="Y179" s="1"/>
      <c r="Z179" s="1"/>
      <c r="AA179" s="84" t="str">
        <f t="shared" si="38"/>
        <v>N/A</v>
      </c>
      <c r="AB179" s="33">
        <v>0</v>
      </c>
      <c r="AC179" s="15">
        <f t="shared" si="39"/>
        <v>0</v>
      </c>
      <c r="AD179" s="1"/>
      <c r="AE179" s="92" t="str">
        <f t="shared" si="40"/>
        <v>N/A</v>
      </c>
      <c r="AF179" s="1"/>
      <c r="AG179" s="8" t="s">
        <v>2756</v>
      </c>
      <c r="AH179" s="89" t="str">
        <f t="shared" si="41"/>
        <v>No Build Required</v>
      </c>
      <c r="AI179" s="1" t="s">
        <v>4508</v>
      </c>
      <c r="AJ179" s="1" t="s">
        <v>4508</v>
      </c>
      <c r="AK179" s="84" t="str">
        <f>IF(Q179="",IF(U179="N","N/A",IF(AL179="","TBD",IF(AL179="N/A","N/A",IF(ISNUMBER(AL179),"Complete","")))),"Removed")</f>
        <v>N/A</v>
      </c>
      <c r="AL179" s="93" t="s">
        <v>4508</v>
      </c>
      <c r="AM179" s="89" t="str">
        <f>IF(Q179="",IF(AO179="","TBD",IF(AO179="N/A","N/A",IF(ISNUMBER(AO179),"Complete","TBD"))),"N/A")</f>
        <v>Complete</v>
      </c>
      <c r="AN179" s="1">
        <v>41015</v>
      </c>
      <c r="AO179" s="93">
        <v>40928</v>
      </c>
      <c r="AP179" s="97" t="str">
        <f>IF(Q179="",IF(AK179="N/A",IF(AM179="TBD","Waiting on Router","Ready"),"TBD"),"Removed")</f>
        <v>Ready</v>
      </c>
      <c r="AQ179" s="1">
        <v>41015</v>
      </c>
      <c r="AR179" s="4"/>
      <c r="AS179" s="9">
        <v>1</v>
      </c>
      <c r="AT179" s="1"/>
      <c r="AU179" s="1"/>
      <c r="AV179" s="4"/>
    </row>
    <row r="180" spans="1:48">
      <c r="A180" s="2"/>
      <c r="B180" s="73" t="s">
        <v>1882</v>
      </c>
      <c r="C180" s="73" t="s">
        <v>163</v>
      </c>
      <c r="D180" s="73" t="s">
        <v>774</v>
      </c>
      <c r="E180" s="3" t="s">
        <v>2725</v>
      </c>
      <c r="F180" s="73" t="s">
        <v>860</v>
      </c>
      <c r="G180" s="73" t="s">
        <v>4852</v>
      </c>
      <c r="H180" s="4" t="s">
        <v>861</v>
      </c>
      <c r="I180" s="4" t="s">
        <v>862</v>
      </c>
      <c r="J180" s="4">
        <v>25186</v>
      </c>
      <c r="K180" s="4" t="s">
        <v>3308</v>
      </c>
      <c r="L180" s="4" t="s">
        <v>4014</v>
      </c>
      <c r="M180" s="4" t="s">
        <v>3699</v>
      </c>
      <c r="N180" s="4" t="s">
        <v>3443</v>
      </c>
      <c r="O180" s="4">
        <v>1735</v>
      </c>
      <c r="P180" s="3"/>
      <c r="Q180" s="4"/>
      <c r="R180" s="4" t="s">
        <v>2727</v>
      </c>
      <c r="S180" s="4" t="s">
        <v>2713</v>
      </c>
      <c r="T180" s="2">
        <v>40833</v>
      </c>
      <c r="U180" s="88" t="str">
        <f t="shared" si="36"/>
        <v>Y</v>
      </c>
      <c r="V180" s="88" t="str">
        <f t="shared" si="37"/>
        <v>Y</v>
      </c>
      <c r="W180" s="34">
        <v>26450.38</v>
      </c>
      <c r="X180" s="4" t="s">
        <v>2756</v>
      </c>
      <c r="Y180" s="2"/>
      <c r="Z180" s="2">
        <v>40997</v>
      </c>
      <c r="AA180" s="84" t="str">
        <f t="shared" si="38"/>
        <v>Y</v>
      </c>
      <c r="AB180" s="35">
        <v>3059</v>
      </c>
      <c r="AC180" s="15">
        <f t="shared" si="39"/>
        <v>3059</v>
      </c>
      <c r="AD180" s="2">
        <v>41122</v>
      </c>
      <c r="AE180" s="92" t="str">
        <f t="shared" si="40"/>
        <v>Complete</v>
      </c>
      <c r="AF180" s="2">
        <v>41058</v>
      </c>
      <c r="AG180" s="4" t="s">
        <v>697</v>
      </c>
      <c r="AH180" s="89" t="str">
        <f t="shared" si="41"/>
        <v>Complete</v>
      </c>
      <c r="AI180" s="2">
        <v>41204</v>
      </c>
      <c r="AJ180" s="2">
        <v>41220</v>
      </c>
      <c r="AK180" s="84" t="str">
        <f>IF(Q180="",IF(U180="N","N/A",IF(AL180="","TBD",IF(AL180="N/A","N/A",IF(ISNUMBER(AL180),"Complete","")))),"Removed")</f>
        <v>Complete</v>
      </c>
      <c r="AL180" s="94">
        <v>41208</v>
      </c>
      <c r="AM180" s="89" t="str">
        <f>IF(Q180="",IF(AO180="","TBD",IF(AO180="N/A","N/A",IF(ISNUMBER(AO180),"Complete","TBD"))),"N/A")</f>
        <v>Complete</v>
      </c>
      <c r="AN180" s="2"/>
      <c r="AO180" s="94">
        <v>40982</v>
      </c>
      <c r="AP180" s="97" t="str">
        <f>IF(Q180="",IF(AK180="Complete",IF(AM180="TBD","Waiting on Router","Ready"),"Pending Fiber Completion"),"Removed")</f>
        <v>Ready</v>
      </c>
      <c r="AQ180" s="2"/>
      <c r="AR180" s="4"/>
      <c r="AS180" s="7">
        <v>1</v>
      </c>
      <c r="AT180" s="2"/>
      <c r="AU180" s="2"/>
      <c r="AV180" s="4"/>
    </row>
    <row r="181" spans="1:48">
      <c r="A181" s="2"/>
      <c r="B181" s="73" t="s">
        <v>1883</v>
      </c>
      <c r="C181" s="73" t="s">
        <v>163</v>
      </c>
      <c r="D181" s="73" t="s">
        <v>774</v>
      </c>
      <c r="E181" s="3" t="s">
        <v>2725</v>
      </c>
      <c r="F181" s="73" t="s">
        <v>6895</v>
      </c>
      <c r="G181" s="73" t="s">
        <v>4852</v>
      </c>
      <c r="H181" s="4" t="s">
        <v>1413</v>
      </c>
      <c r="I181" s="4" t="s">
        <v>469</v>
      </c>
      <c r="J181" s="4">
        <v>25880</v>
      </c>
      <c r="K181" s="4" t="s">
        <v>3307</v>
      </c>
      <c r="L181" s="4" t="s">
        <v>3698</v>
      </c>
      <c r="M181" s="4" t="s">
        <v>3699</v>
      </c>
      <c r="N181" s="4" t="s">
        <v>6826</v>
      </c>
      <c r="O181" s="4">
        <v>221</v>
      </c>
      <c r="P181" s="3"/>
      <c r="Q181" s="4"/>
      <c r="R181" s="4" t="s">
        <v>2727</v>
      </c>
      <c r="S181" s="4" t="s">
        <v>2713</v>
      </c>
      <c r="T181" s="2">
        <v>40877</v>
      </c>
      <c r="U181" s="88" t="str">
        <f t="shared" si="36"/>
        <v>Y</v>
      </c>
      <c r="V181" s="88" t="str">
        <f t="shared" si="37"/>
        <v>Y</v>
      </c>
      <c r="W181" s="34">
        <v>15565.75</v>
      </c>
      <c r="X181" s="4" t="s">
        <v>2756</v>
      </c>
      <c r="Y181" s="2"/>
      <c r="Z181" s="2">
        <v>41068</v>
      </c>
      <c r="AA181" s="84" t="str">
        <f t="shared" si="38"/>
        <v>Y</v>
      </c>
      <c r="AB181" s="35">
        <v>1030</v>
      </c>
      <c r="AC181" s="15">
        <f t="shared" si="39"/>
        <v>1030</v>
      </c>
      <c r="AD181" s="2">
        <v>41122</v>
      </c>
      <c r="AE181" s="92" t="str">
        <f t="shared" si="40"/>
        <v>Complete</v>
      </c>
      <c r="AF181" s="2">
        <v>41195</v>
      </c>
      <c r="AG181" s="4" t="s">
        <v>2756</v>
      </c>
      <c r="AH181" s="89" t="str">
        <f t="shared" si="41"/>
        <v>No Build Required</v>
      </c>
      <c r="AI181" s="2" t="s">
        <v>4508</v>
      </c>
      <c r="AJ181" s="2" t="s">
        <v>4508</v>
      </c>
      <c r="AK181" s="84" t="str">
        <f>IF(Q181="",IF(U181="N","N/A",IF(AL181="","TBD",IF(AL181="N/A","N/A",IF(ISNUMBER(AL181),"Complete","")))),"Removed")</f>
        <v>Complete</v>
      </c>
      <c r="AL181" s="94">
        <v>41195</v>
      </c>
      <c r="AM181" s="89" t="str">
        <f>IF(Q181="",IF(AO181="","TBD",IF(AO181="N/A","N/A",IF(ISNUMBER(AO181),"Complete","TBD"))),"N/A")</f>
        <v>Complete</v>
      </c>
      <c r="AN181" s="2"/>
      <c r="AO181" s="94">
        <v>40933</v>
      </c>
      <c r="AP181" s="97" t="str">
        <f>IF(Q181="",IF(AK181="Complete",IF(AM181="TBD","Waiting on Router","Ready"),"Pending Fiber Completion"),"Removed")</f>
        <v>Ready</v>
      </c>
      <c r="AQ181" s="2"/>
      <c r="AR181" s="4"/>
      <c r="AS181" s="7">
        <v>1</v>
      </c>
      <c r="AT181" s="2"/>
      <c r="AU181" s="2"/>
      <c r="AV181" s="4"/>
    </row>
    <row r="182" spans="1:48">
      <c r="A182" s="2"/>
      <c r="B182" s="73" t="s">
        <v>1884</v>
      </c>
      <c r="C182" s="73" t="s">
        <v>163</v>
      </c>
      <c r="D182" s="73" t="s">
        <v>763</v>
      </c>
      <c r="E182" s="4" t="s">
        <v>2725</v>
      </c>
      <c r="F182" s="73" t="s">
        <v>373</v>
      </c>
      <c r="G182" s="73" t="s">
        <v>4852</v>
      </c>
      <c r="H182" s="4" t="s">
        <v>374</v>
      </c>
      <c r="I182" s="4" t="s">
        <v>375</v>
      </c>
      <c r="J182" s="4"/>
      <c r="K182" s="4" t="s">
        <v>3306</v>
      </c>
      <c r="L182" s="4"/>
      <c r="M182" s="4"/>
      <c r="N182" s="4" t="s">
        <v>4082</v>
      </c>
      <c r="O182" s="4">
        <v>683</v>
      </c>
      <c r="P182" s="4"/>
      <c r="Q182" s="4"/>
      <c r="R182" s="4" t="s">
        <v>2727</v>
      </c>
      <c r="S182" s="4" t="s">
        <v>2712</v>
      </c>
      <c r="T182" s="2">
        <v>40844</v>
      </c>
      <c r="U182" s="86" t="str">
        <f t="shared" si="36"/>
        <v>Y</v>
      </c>
      <c r="V182" s="86" t="str">
        <f t="shared" si="37"/>
        <v>Y</v>
      </c>
      <c r="W182" s="34">
        <v>27646.28</v>
      </c>
      <c r="X182" s="4" t="s">
        <v>2756</v>
      </c>
      <c r="Y182" s="2"/>
      <c r="Z182" s="2">
        <v>41068</v>
      </c>
      <c r="AA182" s="84" t="str">
        <f t="shared" si="38"/>
        <v>Y</v>
      </c>
      <c r="AB182" s="35">
        <v>2337</v>
      </c>
      <c r="AC182" s="15">
        <f t="shared" si="39"/>
        <v>2337</v>
      </c>
      <c r="AD182" s="2">
        <v>41122</v>
      </c>
      <c r="AE182" s="92" t="str">
        <f t="shared" si="40"/>
        <v>Complete</v>
      </c>
      <c r="AF182" s="2">
        <v>41228</v>
      </c>
      <c r="AG182" s="4" t="s">
        <v>697</v>
      </c>
      <c r="AH182" s="89" t="str">
        <f t="shared" si="41"/>
        <v>Complete</v>
      </c>
      <c r="AI182" s="2">
        <v>41204</v>
      </c>
      <c r="AJ182" s="2">
        <v>41234</v>
      </c>
      <c r="AK182" s="84" t="str">
        <f>IF(Q182="",IF(U182="N","N/A",IF(AL182="","TBD",IF(AL182="N/A","N/A",IF(ISNUMBER(AL182),"Complete","")))),"Removed")</f>
        <v>Complete</v>
      </c>
      <c r="AL182" s="94">
        <v>41241</v>
      </c>
      <c r="AM182" s="89" t="str">
        <f>IF(Q182="",IF(AO182="","TBD",IF(AO182="N/A","N/A",IF(ISNUMBER(AO182),"Complete","TBD"))),"N/A")</f>
        <v>Complete</v>
      </c>
      <c r="AN182" s="2"/>
      <c r="AO182" s="94">
        <v>40841</v>
      </c>
      <c r="AP182" s="97" t="str">
        <f>IF(Q182="",IF(AK182="Complete",IF(AM182="TBD","Waiting on Router","Ready"),"Pending Fiber Completion"),"Removed")</f>
        <v>Ready</v>
      </c>
      <c r="AQ182" s="2"/>
      <c r="AR182" s="4" t="s">
        <v>6748</v>
      </c>
      <c r="AS182" s="7">
        <v>1</v>
      </c>
      <c r="AT182" s="2"/>
      <c r="AU182" s="2"/>
      <c r="AV182" s="4"/>
    </row>
    <row r="183" spans="1:48">
      <c r="A183" s="2"/>
      <c r="B183" s="73" t="s">
        <v>1885</v>
      </c>
      <c r="C183" s="73" t="s">
        <v>163</v>
      </c>
      <c r="D183" s="73" t="s">
        <v>763</v>
      </c>
      <c r="E183" s="4" t="s">
        <v>2725</v>
      </c>
      <c r="F183" s="73" t="s">
        <v>401</v>
      </c>
      <c r="G183" s="73" t="s">
        <v>4852</v>
      </c>
      <c r="H183" s="4" t="s">
        <v>402</v>
      </c>
      <c r="I183" s="4" t="s">
        <v>136</v>
      </c>
      <c r="J183" s="4">
        <v>25840</v>
      </c>
      <c r="K183" s="4" t="s">
        <v>3305</v>
      </c>
      <c r="L183" s="4"/>
      <c r="M183" s="4"/>
      <c r="N183" s="4" t="s">
        <v>4118</v>
      </c>
      <c r="O183" s="4">
        <v>770</v>
      </c>
      <c r="P183" s="4"/>
      <c r="Q183" s="4"/>
      <c r="R183" s="4" t="s">
        <v>2727</v>
      </c>
      <c r="S183" s="4" t="s">
        <v>2712</v>
      </c>
      <c r="T183" s="2">
        <v>40836</v>
      </c>
      <c r="U183" s="86" t="str">
        <f t="shared" si="36"/>
        <v>Y</v>
      </c>
      <c r="V183" s="86" t="str">
        <f t="shared" si="37"/>
        <v>Y</v>
      </c>
      <c r="W183" s="34">
        <v>11141.74</v>
      </c>
      <c r="X183" s="4" t="s">
        <v>2756</v>
      </c>
      <c r="Y183" s="2"/>
      <c r="Z183" s="2">
        <v>40847</v>
      </c>
      <c r="AA183" s="84" t="str">
        <f t="shared" si="38"/>
        <v>Y</v>
      </c>
      <c r="AB183" s="35">
        <v>558</v>
      </c>
      <c r="AC183" s="15">
        <f t="shared" si="39"/>
        <v>558</v>
      </c>
      <c r="AD183" s="2">
        <v>41122</v>
      </c>
      <c r="AE183" s="92" t="str">
        <f t="shared" si="40"/>
        <v>Complete</v>
      </c>
      <c r="AF183" s="2">
        <v>40897</v>
      </c>
      <c r="AG183" s="4" t="s">
        <v>2756</v>
      </c>
      <c r="AH183" s="89" t="str">
        <f t="shared" si="41"/>
        <v>No Build Required</v>
      </c>
      <c r="AI183" s="2" t="s">
        <v>4508</v>
      </c>
      <c r="AJ183" s="2" t="s">
        <v>4508</v>
      </c>
      <c r="AK183" s="84" t="str">
        <f>IF(Q183="",IF(U183="N","N/A",IF(AL183="","TBD",IF(AL183="N/A","N/A",IF(ISNUMBER(AL183),"Complete","")))),"Removed")</f>
        <v>Complete</v>
      </c>
      <c r="AL183" s="94">
        <v>40897</v>
      </c>
      <c r="AM183" s="89" t="str">
        <f>IF(Q183="",IF(AO183="","TBD",IF(AO183="N/A","N/A",IF(ISNUMBER(AO183),"Complete","TBD"))),"N/A")</f>
        <v>Complete</v>
      </c>
      <c r="AN183" s="2">
        <v>41026</v>
      </c>
      <c r="AO183" s="94">
        <v>41003</v>
      </c>
      <c r="AP183" s="97" t="str">
        <f>IF(Q183="",IF(AK183="Complete",IF(AM183="TBD","Waiting on Router","Ready"),"Pending Fiber Completion"),"Removed")</f>
        <v>Ready</v>
      </c>
      <c r="AQ183" s="2">
        <v>41026</v>
      </c>
      <c r="AR183" s="4"/>
      <c r="AS183" s="7">
        <v>1</v>
      </c>
      <c r="AT183" s="2"/>
      <c r="AU183" s="2"/>
      <c r="AV183" s="4"/>
    </row>
    <row r="184" spans="1:48">
      <c r="A184" s="2"/>
      <c r="B184" s="73" t="s">
        <v>1886</v>
      </c>
      <c r="C184" s="73" t="s">
        <v>163</v>
      </c>
      <c r="D184" s="73" t="s">
        <v>763</v>
      </c>
      <c r="E184" s="4" t="s">
        <v>2725</v>
      </c>
      <c r="F184" s="73" t="s">
        <v>406</v>
      </c>
      <c r="G184" s="73" t="s">
        <v>4851</v>
      </c>
      <c r="H184" s="4" t="s">
        <v>5463</v>
      </c>
      <c r="I184" s="4" t="s">
        <v>21</v>
      </c>
      <c r="J184" s="4"/>
      <c r="K184" s="4" t="s">
        <v>5464</v>
      </c>
      <c r="L184" s="4"/>
      <c r="M184" s="4"/>
      <c r="N184" s="4" t="s">
        <v>5465</v>
      </c>
      <c r="O184" s="4">
        <v>682</v>
      </c>
      <c r="P184" s="4"/>
      <c r="Q184" s="4"/>
      <c r="R184" s="4" t="s">
        <v>4071</v>
      </c>
      <c r="S184" s="4" t="s">
        <v>2712</v>
      </c>
      <c r="T184" s="2"/>
      <c r="U184" s="77" t="str">
        <f t="shared" si="36"/>
        <v>N</v>
      </c>
      <c r="V184" s="77" t="str">
        <f t="shared" si="37"/>
        <v>N/A</v>
      </c>
      <c r="W184" s="34"/>
      <c r="X184" s="8" t="s">
        <v>4508</v>
      </c>
      <c r="Y184" s="2"/>
      <c r="Z184" s="2" t="s">
        <v>4508</v>
      </c>
      <c r="AA184" s="84" t="str">
        <f t="shared" si="38"/>
        <v>N/A</v>
      </c>
      <c r="AB184" s="33">
        <v>0</v>
      </c>
      <c r="AC184" s="15">
        <f t="shared" si="39"/>
        <v>0</v>
      </c>
      <c r="AD184" s="2"/>
      <c r="AE184" s="92" t="str">
        <f t="shared" si="40"/>
        <v>N/A</v>
      </c>
      <c r="AF184" s="2"/>
      <c r="AG184" s="4" t="s">
        <v>2756</v>
      </c>
      <c r="AH184" s="89" t="str">
        <f t="shared" si="41"/>
        <v>No Build Required</v>
      </c>
      <c r="AI184" s="2" t="s">
        <v>4508</v>
      </c>
      <c r="AJ184" s="2" t="s">
        <v>4508</v>
      </c>
      <c r="AK184" s="84" t="str">
        <f>IF(Q184="",IF(U184="N","N/A",IF(AL184="","TBD",IF(AL184="N/A","N/A",IF(ISNUMBER(AL184),"Complete","")))),"Removed")</f>
        <v>N/A</v>
      </c>
      <c r="AL184" s="93" t="s">
        <v>4508</v>
      </c>
      <c r="AM184" s="89" t="str">
        <f>IF(Q184="",IF(AO184="","TBD",IF(AO184="N/A","N/A",IF(ISNUMBER(AO184),"Complete","TBD"))),"N/A")</f>
        <v>Complete</v>
      </c>
      <c r="AN184" s="2">
        <v>40912</v>
      </c>
      <c r="AO184" s="94">
        <v>40841</v>
      </c>
      <c r="AP184" s="97" t="str">
        <f>IF(Q184="",IF(AK184="N/A",IF(AM184="TBD","Waiting on Router","Ready"),"TBD"),"Removed")</f>
        <v>Ready</v>
      </c>
      <c r="AQ184" s="2">
        <v>40913</v>
      </c>
      <c r="AR184" s="4"/>
      <c r="AS184" s="7">
        <v>1</v>
      </c>
      <c r="AT184" s="2"/>
      <c r="AU184" s="2"/>
      <c r="AV184" s="4"/>
    </row>
    <row r="185" spans="1:48" ht="47.25">
      <c r="A185" s="2"/>
      <c r="B185" s="73" t="s">
        <v>1887</v>
      </c>
      <c r="C185" s="73" t="s">
        <v>163</v>
      </c>
      <c r="D185" s="73" t="s">
        <v>763</v>
      </c>
      <c r="E185" s="4" t="s">
        <v>2725</v>
      </c>
      <c r="F185" s="73" t="s">
        <v>456</v>
      </c>
      <c r="G185" s="73" t="s">
        <v>4852</v>
      </c>
      <c r="H185" s="4" t="s">
        <v>457</v>
      </c>
      <c r="I185" s="4" t="s">
        <v>458</v>
      </c>
      <c r="J185" s="4"/>
      <c r="K185" s="4" t="s">
        <v>3304</v>
      </c>
      <c r="L185" s="4"/>
      <c r="M185" s="4"/>
      <c r="N185" s="4" t="s">
        <v>4149</v>
      </c>
      <c r="O185" s="4">
        <v>768</v>
      </c>
      <c r="P185" s="4"/>
      <c r="Q185" s="4"/>
      <c r="R185" s="4" t="s">
        <v>2727</v>
      </c>
      <c r="S185" s="4" t="s">
        <v>2712</v>
      </c>
      <c r="T185" s="2">
        <v>40847</v>
      </c>
      <c r="U185" s="86" t="str">
        <f t="shared" si="36"/>
        <v>Y</v>
      </c>
      <c r="V185" s="86" t="str">
        <f t="shared" si="37"/>
        <v>Y</v>
      </c>
      <c r="W185" s="34">
        <v>22400.720000000001</v>
      </c>
      <c r="X185" s="4" t="s">
        <v>2756</v>
      </c>
      <c r="Y185" s="2"/>
      <c r="Z185" s="2">
        <v>41068</v>
      </c>
      <c r="AA185" s="84" t="str">
        <f t="shared" si="38"/>
        <v>Y</v>
      </c>
      <c r="AB185" s="35">
        <v>2121</v>
      </c>
      <c r="AC185" s="15">
        <f t="shared" si="39"/>
        <v>2121</v>
      </c>
      <c r="AD185" s="2">
        <v>41122</v>
      </c>
      <c r="AE185" s="92" t="str">
        <f t="shared" si="40"/>
        <v>Complete</v>
      </c>
      <c r="AF185" s="2">
        <v>41282</v>
      </c>
      <c r="AG185" s="4" t="s">
        <v>697</v>
      </c>
      <c r="AH185" s="89" t="str">
        <f t="shared" si="41"/>
        <v>Complete</v>
      </c>
      <c r="AI185" s="2">
        <v>41215</v>
      </c>
      <c r="AJ185" s="2">
        <v>41218</v>
      </c>
      <c r="AK185" s="84" t="str">
        <f>IF(Q185="",IF(U185="N","N/A",IF(AL185="","TBD",IF(AL185="N/A","N/A",IF(ISNUMBER(AL185),"Complete","")))),"Removed")</f>
        <v>Complete</v>
      </c>
      <c r="AL185" s="94">
        <v>41345</v>
      </c>
      <c r="AM185" s="89" t="str">
        <f>IF(Q185="",IF(AO185="","TBD",IF(AO185="N/A","N/A",IF(ISNUMBER(AO185),"Complete","TBD"))),"N/A")</f>
        <v>Complete</v>
      </c>
      <c r="AN185" s="2">
        <v>41345</v>
      </c>
      <c r="AO185" s="94">
        <v>41015</v>
      </c>
      <c r="AP185" s="97" t="str">
        <f>IF(Q185="",IF(AK185="Complete",IF(AM185="TBD","Waiting on Router","Ready"),"Pending Fiber Completion"),"Removed")</f>
        <v>Ready</v>
      </c>
      <c r="AQ185" s="2"/>
      <c r="AR185" s="4" t="s">
        <v>5210</v>
      </c>
      <c r="AS185" s="7">
        <v>1</v>
      </c>
      <c r="AT185" s="2"/>
      <c r="AU185" s="2"/>
      <c r="AV185" s="4"/>
    </row>
    <row r="186" spans="1:48">
      <c r="A186" s="2"/>
      <c r="B186" s="73" t="s">
        <v>1888</v>
      </c>
      <c r="C186" s="73" t="s">
        <v>163</v>
      </c>
      <c r="D186" s="73" t="s">
        <v>763</v>
      </c>
      <c r="E186" s="4" t="s">
        <v>2725</v>
      </c>
      <c r="F186" s="73" t="s">
        <v>465</v>
      </c>
      <c r="G186" s="73" t="s">
        <v>4852</v>
      </c>
      <c r="H186" s="4" t="s">
        <v>466</v>
      </c>
      <c r="I186" s="4" t="s">
        <v>287</v>
      </c>
      <c r="J186" s="4"/>
      <c r="K186" s="4" t="s">
        <v>3303</v>
      </c>
      <c r="L186" s="4"/>
      <c r="M186" s="4"/>
      <c r="N186" s="4" t="s">
        <v>6860</v>
      </c>
      <c r="O186" s="4">
        <v>662</v>
      </c>
      <c r="P186" s="4"/>
      <c r="Q186" s="4"/>
      <c r="R186" s="4" t="s">
        <v>2727</v>
      </c>
      <c r="S186" s="4" t="s">
        <v>2712</v>
      </c>
      <c r="T186" s="2">
        <v>40856</v>
      </c>
      <c r="U186" s="86" t="str">
        <f t="shared" si="36"/>
        <v>Y</v>
      </c>
      <c r="V186" s="86" t="str">
        <f t="shared" si="37"/>
        <v>Y</v>
      </c>
      <c r="W186" s="34">
        <v>46268.99</v>
      </c>
      <c r="X186" s="4" t="s">
        <v>2756</v>
      </c>
      <c r="Y186" s="2"/>
      <c r="Z186" s="2">
        <v>41068</v>
      </c>
      <c r="AA186" s="84" t="str">
        <f t="shared" si="38"/>
        <v>Y</v>
      </c>
      <c r="AB186" s="35">
        <v>2259</v>
      </c>
      <c r="AC186" s="15">
        <f t="shared" si="39"/>
        <v>2259</v>
      </c>
      <c r="AD186" s="2">
        <v>41122</v>
      </c>
      <c r="AE186" s="92" t="str">
        <f t="shared" si="40"/>
        <v>Complete</v>
      </c>
      <c r="AF186" s="2">
        <v>41211</v>
      </c>
      <c r="AG186" s="4" t="s">
        <v>2756</v>
      </c>
      <c r="AH186" s="89" t="str">
        <f t="shared" si="41"/>
        <v>No Build Required</v>
      </c>
      <c r="AI186" s="2" t="s">
        <v>4508</v>
      </c>
      <c r="AJ186" s="2" t="s">
        <v>4508</v>
      </c>
      <c r="AK186" s="84" t="str">
        <f>IF(Q186="",IF(U186="N","N/A",IF(AL186="","TBD",IF(AL186="N/A","N/A",IF(ISNUMBER(AL186),"Complete","")))),"Removed")</f>
        <v>Complete</v>
      </c>
      <c r="AL186" s="94">
        <v>41212</v>
      </c>
      <c r="AM186" s="89" t="str">
        <f>IF(Q186="",IF(AO186="","TBD",IF(AO186="N/A","N/A",IF(ISNUMBER(AO186),"Complete","TBD"))),"N/A")</f>
        <v>Complete</v>
      </c>
      <c r="AN186" s="2"/>
      <c r="AO186" s="94">
        <v>41493</v>
      </c>
      <c r="AP186" s="97" t="str">
        <f>IF(Q186="",IF(AK186="Complete",IF(AM186="TBD","Waiting on Router","Ready"),"Pending Fiber Completion"),"Removed")</f>
        <v>Ready</v>
      </c>
      <c r="AQ186" s="2"/>
      <c r="AR186" s="4" t="s">
        <v>6848</v>
      </c>
      <c r="AS186" s="7">
        <v>1</v>
      </c>
      <c r="AT186" s="2"/>
      <c r="AU186" s="2"/>
      <c r="AV186" s="4"/>
    </row>
    <row r="187" spans="1:48">
      <c r="A187" s="2"/>
      <c r="B187" s="73" t="s">
        <v>1889</v>
      </c>
      <c r="C187" s="73" t="s">
        <v>163</v>
      </c>
      <c r="D187" s="73" t="s">
        <v>763</v>
      </c>
      <c r="E187" s="4" t="s">
        <v>2725</v>
      </c>
      <c r="F187" s="73" t="s">
        <v>467</v>
      </c>
      <c r="G187" s="73" t="s">
        <v>4852</v>
      </c>
      <c r="H187" s="4" t="s">
        <v>468</v>
      </c>
      <c r="I187" s="4" t="s">
        <v>469</v>
      </c>
      <c r="J187" s="4"/>
      <c r="K187" s="4" t="s">
        <v>3302</v>
      </c>
      <c r="L187" s="4"/>
      <c r="M187" s="4"/>
      <c r="N187" s="4" t="s">
        <v>4157</v>
      </c>
      <c r="O187" s="4">
        <v>769</v>
      </c>
      <c r="P187" s="4"/>
      <c r="Q187" s="4"/>
      <c r="R187" s="4" t="s">
        <v>2727</v>
      </c>
      <c r="S187" s="4" t="s">
        <v>2712</v>
      </c>
      <c r="T187" s="2">
        <v>40878</v>
      </c>
      <c r="U187" s="86" t="str">
        <f t="shared" si="36"/>
        <v>Y</v>
      </c>
      <c r="V187" s="86" t="str">
        <f t="shared" si="37"/>
        <v>Y</v>
      </c>
      <c r="W187" s="34">
        <v>12693.42</v>
      </c>
      <c r="X187" s="4" t="s">
        <v>2756</v>
      </c>
      <c r="Y187" s="2"/>
      <c r="Z187" s="2">
        <v>41068</v>
      </c>
      <c r="AA187" s="84" t="str">
        <f t="shared" si="38"/>
        <v>Y</v>
      </c>
      <c r="AB187" s="35">
        <v>1247</v>
      </c>
      <c r="AC187" s="15">
        <f t="shared" si="39"/>
        <v>1247</v>
      </c>
      <c r="AD187" s="2">
        <v>41122</v>
      </c>
      <c r="AE187" s="92" t="str">
        <f t="shared" si="40"/>
        <v>Complete</v>
      </c>
      <c r="AF187" s="2">
        <v>41197</v>
      </c>
      <c r="AG187" s="4" t="s">
        <v>697</v>
      </c>
      <c r="AH187" s="89" t="str">
        <f t="shared" si="41"/>
        <v>Complete</v>
      </c>
      <c r="AI187" s="2">
        <v>41215</v>
      </c>
      <c r="AJ187" s="2">
        <v>41220</v>
      </c>
      <c r="AK187" s="84" t="str">
        <f>IF(Q187="",IF(U187="N","N/A",IF(AL187="","TBD",IF(AL187="N/A","N/A",IF(ISNUMBER(AL187),"Complete","")))),"Removed")</f>
        <v>Complete</v>
      </c>
      <c r="AL187" s="94">
        <v>41216</v>
      </c>
      <c r="AM187" s="89" t="str">
        <f>IF(Q187="",IF(AO187="","TBD",IF(AO187="N/A","N/A",IF(ISNUMBER(AO187),"Complete","TBD"))),"N/A")</f>
        <v>Complete</v>
      </c>
      <c r="AN187" s="2"/>
      <c r="AO187" s="94">
        <v>41001</v>
      </c>
      <c r="AP187" s="97" t="str">
        <f>IF(Q187="",IF(AK187="Complete",IF(AM187="TBD","Waiting on Router","Ready"),"Pending Fiber Completion"),"Removed")</f>
        <v>Ready</v>
      </c>
      <c r="AQ187" s="2"/>
      <c r="AR187" s="4"/>
      <c r="AS187" s="7">
        <v>1</v>
      </c>
      <c r="AT187" s="2"/>
      <c r="AU187" s="2"/>
      <c r="AV187" s="4"/>
    </row>
    <row r="188" spans="1:48">
      <c r="A188" s="2"/>
      <c r="B188" s="73" t="s">
        <v>1890</v>
      </c>
      <c r="C188" s="73" t="s">
        <v>163</v>
      </c>
      <c r="D188" s="73" t="s">
        <v>763</v>
      </c>
      <c r="E188" s="4" t="s">
        <v>2725</v>
      </c>
      <c r="F188" s="73" t="s">
        <v>476</v>
      </c>
      <c r="G188" s="73" t="s">
        <v>4854</v>
      </c>
      <c r="H188" s="4" t="s">
        <v>477</v>
      </c>
      <c r="I188" s="4" t="s">
        <v>116</v>
      </c>
      <c r="J188" s="4"/>
      <c r="K188" s="4" t="s">
        <v>3301</v>
      </c>
      <c r="L188" s="4"/>
      <c r="M188" s="4"/>
      <c r="N188" s="4"/>
      <c r="O188" s="4"/>
      <c r="P188" s="4"/>
      <c r="Q188" s="4"/>
      <c r="R188" s="4" t="s">
        <v>2727</v>
      </c>
      <c r="S188" s="4" t="s">
        <v>2712</v>
      </c>
      <c r="T188" s="2">
        <v>40848</v>
      </c>
      <c r="U188" s="86" t="str">
        <f t="shared" si="36"/>
        <v>Y</v>
      </c>
      <c r="V188" s="86" t="str">
        <f t="shared" si="37"/>
        <v>Y</v>
      </c>
      <c r="W188" s="34">
        <v>13821.77</v>
      </c>
      <c r="X188" s="4" t="s">
        <v>2756</v>
      </c>
      <c r="Y188" s="2"/>
      <c r="Z188" s="2">
        <v>41068</v>
      </c>
      <c r="AA188" s="84" t="str">
        <f t="shared" si="38"/>
        <v>Y</v>
      </c>
      <c r="AB188" s="35"/>
      <c r="AC188" s="15" t="str">
        <f t="shared" si="39"/>
        <v>TBD</v>
      </c>
      <c r="AD188" s="2">
        <v>41122</v>
      </c>
      <c r="AE188" s="92" t="str">
        <f t="shared" si="40"/>
        <v>Complete</v>
      </c>
      <c r="AF188" s="2"/>
      <c r="AG188" s="4" t="s">
        <v>2756</v>
      </c>
      <c r="AH188" s="89" t="str">
        <f t="shared" si="41"/>
        <v>No Build Required</v>
      </c>
      <c r="AI188" s="13" t="s">
        <v>4508</v>
      </c>
      <c r="AJ188" s="13" t="s">
        <v>4508</v>
      </c>
      <c r="AK188" s="84" t="str">
        <f>IF(Q188="",IF(U188="N","N/A",IF(AL188="","TBD",IF(AL188="N/A","N/A",IF(ISNUMBER(AL188),"Complete","")))),"Removed")</f>
        <v>Complete</v>
      </c>
      <c r="AL188" s="94">
        <v>41228</v>
      </c>
      <c r="AM188" s="89" t="str">
        <f>IF(Q188="",IF(AO188="","TBD",IF(AO188="N/A","N/A",IF(ISNUMBER(AO188),"Complete","TBD"))),"N/A")</f>
        <v>TBD</v>
      </c>
      <c r="AN188" s="2"/>
      <c r="AO188" s="94"/>
      <c r="AP188" s="97" t="str">
        <f>IF(Q188="",IF(AK188="Complete",IF(AM188="TBD","Ready","Ready"),"Pending Fiber Completion"),"Removed")</f>
        <v>Ready</v>
      </c>
      <c r="AQ188" s="2"/>
      <c r="AR188" s="4" t="s">
        <v>6808</v>
      </c>
      <c r="AS188" s="7">
        <v>1</v>
      </c>
      <c r="AT188" s="2"/>
      <c r="AU188" s="2"/>
      <c r="AV188" s="4"/>
    </row>
    <row r="189" spans="1:48">
      <c r="A189" s="2"/>
      <c r="B189" s="73" t="s">
        <v>1891</v>
      </c>
      <c r="C189" s="73" t="s">
        <v>163</v>
      </c>
      <c r="D189" s="73" t="s">
        <v>763</v>
      </c>
      <c r="E189" s="4" t="s">
        <v>2725</v>
      </c>
      <c r="F189" s="73" t="s">
        <v>478</v>
      </c>
      <c r="G189" s="73" t="s">
        <v>4852</v>
      </c>
      <c r="H189" s="4" t="s">
        <v>479</v>
      </c>
      <c r="I189" s="4" t="s">
        <v>116</v>
      </c>
      <c r="J189" s="4"/>
      <c r="K189" s="4" t="s">
        <v>3300</v>
      </c>
      <c r="L189" s="4"/>
      <c r="M189" s="4"/>
      <c r="N189" s="4" t="s">
        <v>4166</v>
      </c>
      <c r="O189" s="4">
        <v>692</v>
      </c>
      <c r="P189" s="4"/>
      <c r="Q189" s="4"/>
      <c r="R189" s="4" t="s">
        <v>2727</v>
      </c>
      <c r="S189" s="4" t="s">
        <v>2712</v>
      </c>
      <c r="T189" s="2">
        <v>40847</v>
      </c>
      <c r="U189" s="86" t="str">
        <f t="shared" si="36"/>
        <v>Y</v>
      </c>
      <c r="V189" s="86" t="str">
        <f t="shared" si="37"/>
        <v>Y</v>
      </c>
      <c r="W189" s="34">
        <v>24903.85</v>
      </c>
      <c r="X189" s="4" t="s">
        <v>2756</v>
      </c>
      <c r="Y189" s="2"/>
      <c r="Z189" s="2">
        <v>41068</v>
      </c>
      <c r="AA189" s="84" t="str">
        <f t="shared" si="38"/>
        <v>Y</v>
      </c>
      <c r="AB189" s="35">
        <v>335</v>
      </c>
      <c r="AC189" s="15">
        <f t="shared" si="39"/>
        <v>335</v>
      </c>
      <c r="AD189" s="2">
        <v>41122</v>
      </c>
      <c r="AE189" s="92" t="str">
        <f t="shared" si="40"/>
        <v>Complete</v>
      </c>
      <c r="AF189" s="2"/>
      <c r="AG189" s="4" t="s">
        <v>2756</v>
      </c>
      <c r="AH189" s="89" t="str">
        <f t="shared" si="41"/>
        <v>No Build Required</v>
      </c>
      <c r="AI189" s="2" t="s">
        <v>4508</v>
      </c>
      <c r="AJ189" s="2" t="s">
        <v>4508</v>
      </c>
      <c r="AK189" s="84" t="str">
        <f>IF(Q189="",IF(U189="N","N/A",IF(AL189="","TBD",IF(AL189="N/A","N/A",IF(ISNUMBER(AL189),"Complete","")))),"Removed")</f>
        <v>Complete</v>
      </c>
      <c r="AL189" s="94">
        <v>41228</v>
      </c>
      <c r="AM189" s="89" t="str">
        <f>IF(Q189="",IF(AO189="","TBD",IF(AO189="N/A","N/A",IF(ISNUMBER(AO189),"Complete","TBD"))),"N/A")</f>
        <v>Complete</v>
      </c>
      <c r="AN189" s="2"/>
      <c r="AO189" s="94">
        <v>40865</v>
      </c>
      <c r="AP189" s="97" t="str">
        <f>IF(Q189="",IF(AK189="Complete",IF(AM189="TBD","Waiting on Router","Ready"),"Pending Fiber Completion"),"Removed")</f>
        <v>Ready</v>
      </c>
      <c r="AQ189" s="2"/>
      <c r="AR189" s="4"/>
      <c r="AS189" s="7">
        <v>1</v>
      </c>
      <c r="AT189" s="2"/>
      <c r="AU189" s="2"/>
      <c r="AV189" s="4"/>
    </row>
    <row r="190" spans="1:48">
      <c r="A190" s="2"/>
      <c r="B190" s="73" t="s">
        <v>1892</v>
      </c>
      <c r="C190" s="73" t="s">
        <v>163</v>
      </c>
      <c r="D190" s="73" t="s">
        <v>6707</v>
      </c>
      <c r="E190" s="4" t="s">
        <v>2725</v>
      </c>
      <c r="F190" s="73" t="s">
        <v>6711</v>
      </c>
      <c r="G190" s="73" t="s">
        <v>4852</v>
      </c>
      <c r="H190" s="4" t="s">
        <v>1728</v>
      </c>
      <c r="I190" s="4" t="s">
        <v>1729</v>
      </c>
      <c r="J190" s="4">
        <v>25846</v>
      </c>
      <c r="K190" s="4" t="s">
        <v>3299</v>
      </c>
      <c r="L190" s="4"/>
      <c r="M190" s="4"/>
      <c r="N190" s="4" t="s">
        <v>5264</v>
      </c>
      <c r="O190" s="4">
        <v>1179</v>
      </c>
      <c r="P190" s="4"/>
      <c r="Q190" s="4"/>
      <c r="R190" s="4" t="s">
        <v>2727</v>
      </c>
      <c r="S190" s="4"/>
      <c r="T190" s="2">
        <v>40833</v>
      </c>
      <c r="U190" s="86" t="str">
        <f t="shared" si="36"/>
        <v>Y</v>
      </c>
      <c r="V190" s="86" t="str">
        <f t="shared" si="37"/>
        <v>Y</v>
      </c>
      <c r="W190" s="34">
        <v>57724.160000000003</v>
      </c>
      <c r="X190" s="4" t="s">
        <v>2756</v>
      </c>
      <c r="Y190" s="2"/>
      <c r="Z190" s="2">
        <v>41068</v>
      </c>
      <c r="AA190" s="84" t="str">
        <f t="shared" si="38"/>
        <v>Y</v>
      </c>
      <c r="AB190" s="35">
        <v>9464</v>
      </c>
      <c r="AC190" s="15">
        <f t="shared" si="39"/>
        <v>9464</v>
      </c>
      <c r="AD190" s="2">
        <v>41122</v>
      </c>
      <c r="AE190" s="92" t="str">
        <f t="shared" si="40"/>
        <v>Complete</v>
      </c>
      <c r="AF190" s="2">
        <v>41184</v>
      </c>
      <c r="AG190" s="4" t="s">
        <v>2756</v>
      </c>
      <c r="AH190" s="89" t="str">
        <f t="shared" si="41"/>
        <v>No Build Required</v>
      </c>
      <c r="AI190" s="2" t="s">
        <v>4508</v>
      </c>
      <c r="AJ190" s="2" t="s">
        <v>4508</v>
      </c>
      <c r="AK190" s="84" t="str">
        <f>IF(Q190="",IF(U190="N","N/A",IF(AL190="","TBD",IF(AL190="N/A","N/A",IF(ISNUMBER(AL190),"Complete","")))),"Removed")</f>
        <v>Complete</v>
      </c>
      <c r="AL190" s="94">
        <v>41184</v>
      </c>
      <c r="AM190" s="89" t="str">
        <f>IF(Q190="",IF(AO190="","TBD",IF(AO190="N/A","N/A",IF(ISNUMBER(AO190),"Complete","TBD"))),"N/A")</f>
        <v>Complete</v>
      </c>
      <c r="AN190" s="2"/>
      <c r="AO190" s="94">
        <v>41282</v>
      </c>
      <c r="AP190" s="97" t="str">
        <f>IF(Q190="",IF(AK190="Complete",IF(AM190="TBD","Waiting on Router","Ready"),"Pending Fiber Completion"),"Removed")</f>
        <v>Ready</v>
      </c>
      <c r="AQ190" s="2"/>
      <c r="AR190" s="4" t="s">
        <v>6709</v>
      </c>
      <c r="AS190" s="7">
        <v>1</v>
      </c>
      <c r="AT190" s="2"/>
      <c r="AU190" s="2"/>
      <c r="AV190" s="4"/>
    </row>
    <row r="191" spans="1:48" ht="31.5">
      <c r="A191" s="1"/>
      <c r="B191" s="74" t="s">
        <v>1893</v>
      </c>
      <c r="C191" s="74" t="s">
        <v>163</v>
      </c>
      <c r="D191" s="74" t="s">
        <v>761</v>
      </c>
      <c r="E191" s="9" t="s">
        <v>2725</v>
      </c>
      <c r="F191" s="79" t="s">
        <v>164</v>
      </c>
      <c r="G191" s="74" t="s">
        <v>4852</v>
      </c>
      <c r="H191" s="9" t="s">
        <v>722</v>
      </c>
      <c r="I191" s="9" t="s">
        <v>136</v>
      </c>
      <c r="J191" s="9">
        <v>25840</v>
      </c>
      <c r="K191" s="9" t="s">
        <v>3298</v>
      </c>
      <c r="L191" s="7" t="s">
        <v>3884</v>
      </c>
      <c r="M191" s="9" t="s">
        <v>3885</v>
      </c>
      <c r="N191" s="9" t="s">
        <v>4601</v>
      </c>
      <c r="O191" s="9">
        <v>1356</v>
      </c>
      <c r="P191" s="9"/>
      <c r="Q191" s="7"/>
      <c r="R191" s="7" t="s">
        <v>2727</v>
      </c>
      <c r="S191" s="9"/>
      <c r="T191" s="1">
        <v>40878</v>
      </c>
      <c r="U191" s="87" t="str">
        <f t="shared" si="36"/>
        <v>Y</v>
      </c>
      <c r="V191" s="87" t="str">
        <f t="shared" si="37"/>
        <v>Y</v>
      </c>
      <c r="W191" s="32">
        <v>44652.2</v>
      </c>
      <c r="X191" s="9" t="s">
        <v>2756</v>
      </c>
      <c r="Y191" s="1"/>
      <c r="Z191" s="1">
        <v>41068</v>
      </c>
      <c r="AA191" s="84" t="str">
        <f t="shared" si="38"/>
        <v>Y</v>
      </c>
      <c r="AB191" s="33">
        <v>6270</v>
      </c>
      <c r="AC191" s="15">
        <f t="shared" si="39"/>
        <v>6270</v>
      </c>
      <c r="AD191" s="1">
        <v>41122</v>
      </c>
      <c r="AE191" s="92" t="str">
        <f t="shared" si="40"/>
        <v>Complete</v>
      </c>
      <c r="AF191" s="1">
        <v>41240</v>
      </c>
      <c r="AG191" s="9" t="s">
        <v>697</v>
      </c>
      <c r="AH191" s="89" t="str">
        <f t="shared" si="41"/>
        <v>Complete</v>
      </c>
      <c r="AI191" s="1" t="s">
        <v>4508</v>
      </c>
      <c r="AJ191" s="1">
        <v>41313</v>
      </c>
      <c r="AK191" s="84" t="str">
        <f>IF(Q191="",IF(U191="N","N/A",IF(AL191="","TBD",IF(AL191="N/A","N/A",IF(ISNUMBER(AL191),"Complete","")))),"Removed")</f>
        <v>Complete</v>
      </c>
      <c r="AL191" s="94">
        <v>41284</v>
      </c>
      <c r="AM191" s="89" t="str">
        <f>IF(Q191="",IF(AO191="","TBD",IF(AO191="N/A","N/A",IF(ISNUMBER(AO191),"Complete","TBD"))),"N/A")</f>
        <v>Complete</v>
      </c>
      <c r="AN191" s="1"/>
      <c r="AO191" s="93">
        <v>40961</v>
      </c>
      <c r="AP191" s="97" t="str">
        <f>IF(Q191="",IF(AK191="Complete",IF(AM191="TBD","Waiting on Router","Ready"),"Pending Fiber Completion"),"Removed")</f>
        <v>Ready</v>
      </c>
      <c r="AQ191" s="1"/>
      <c r="AR191" s="7" t="s">
        <v>6749</v>
      </c>
      <c r="AS191" s="9">
        <v>1</v>
      </c>
      <c r="AT191" s="1"/>
      <c r="AU191" s="1"/>
      <c r="AV191" s="7"/>
    </row>
    <row r="192" spans="1:48">
      <c r="A192" s="2"/>
      <c r="B192" s="73" t="s">
        <v>1894</v>
      </c>
      <c r="C192" s="73" t="s">
        <v>163</v>
      </c>
      <c r="D192" s="73" t="s">
        <v>710</v>
      </c>
      <c r="E192" s="4" t="s">
        <v>2725</v>
      </c>
      <c r="F192" s="73" t="s">
        <v>4831</v>
      </c>
      <c r="G192" s="73" t="s">
        <v>4852</v>
      </c>
      <c r="H192" s="4" t="s">
        <v>2748</v>
      </c>
      <c r="I192" s="4" t="s">
        <v>21</v>
      </c>
      <c r="J192" s="4">
        <v>25085</v>
      </c>
      <c r="K192" s="4" t="s">
        <v>3297</v>
      </c>
      <c r="L192" s="4" t="s">
        <v>3767</v>
      </c>
      <c r="M192" s="4" t="s">
        <v>3768</v>
      </c>
      <c r="N192" s="4" t="s">
        <v>4288</v>
      </c>
      <c r="O192" s="4">
        <v>1062</v>
      </c>
      <c r="P192" s="4"/>
      <c r="Q192" s="4"/>
      <c r="R192" s="4" t="s">
        <v>2727</v>
      </c>
      <c r="S192" s="4" t="s">
        <v>2714</v>
      </c>
      <c r="T192" s="2">
        <v>40878</v>
      </c>
      <c r="U192" s="86" t="str">
        <f t="shared" si="36"/>
        <v>Y</v>
      </c>
      <c r="V192" s="86" t="str">
        <f t="shared" si="37"/>
        <v>Y</v>
      </c>
      <c r="W192" s="34">
        <v>42913.48</v>
      </c>
      <c r="X192" s="4" t="s">
        <v>2756</v>
      </c>
      <c r="Y192" s="2"/>
      <c r="Z192" s="2">
        <v>41068</v>
      </c>
      <c r="AA192" s="84" t="str">
        <f t="shared" si="38"/>
        <v>Y</v>
      </c>
      <c r="AB192" s="35">
        <v>2167</v>
      </c>
      <c r="AC192" s="15">
        <f t="shared" si="39"/>
        <v>2167</v>
      </c>
      <c r="AD192" s="2">
        <v>41122</v>
      </c>
      <c r="AE192" s="92" t="str">
        <f t="shared" si="40"/>
        <v>Complete</v>
      </c>
      <c r="AF192" s="2">
        <v>41263</v>
      </c>
      <c r="AG192" s="4" t="s">
        <v>697</v>
      </c>
      <c r="AH192" s="89" t="str">
        <f t="shared" si="41"/>
        <v>Complete</v>
      </c>
      <c r="AI192" s="2">
        <v>41284</v>
      </c>
      <c r="AJ192" s="2">
        <v>41292</v>
      </c>
      <c r="AK192" s="84" t="str">
        <f>IF(Q192="",IF(U192="N","N/A",IF(AL192="","TBD",IF(AL192="N/A","N/A",IF(ISNUMBER(AL192),"Complete","")))),"Removed")</f>
        <v>Complete</v>
      </c>
      <c r="AL192" s="94">
        <v>41303</v>
      </c>
      <c r="AM192" s="89" t="str">
        <f>IF(Q192="",IF(AO192="","TBD",IF(AO192="N/A","N/A",IF(ISNUMBER(AO192),"Complete","TBD"))),"N/A")</f>
        <v>Complete</v>
      </c>
      <c r="AN192" s="2"/>
      <c r="AO192" s="94">
        <v>40912</v>
      </c>
      <c r="AP192" s="97" t="str">
        <f>IF(Q192="",IF(AK192="Complete",IF(AM192="TBD","Waiting on Router","Ready"),"Pending Fiber Completion"),"Removed")</f>
        <v>Ready</v>
      </c>
      <c r="AQ192" s="2"/>
      <c r="AR192" s="4" t="s">
        <v>6750</v>
      </c>
      <c r="AS192" s="7">
        <v>1</v>
      </c>
      <c r="AT192" s="2"/>
      <c r="AU192" s="2"/>
      <c r="AV192" s="4"/>
    </row>
    <row r="193" spans="1:48">
      <c r="A193" s="1"/>
      <c r="B193" s="72" t="s">
        <v>1895</v>
      </c>
      <c r="C193" s="72" t="s">
        <v>163</v>
      </c>
      <c r="D193" s="72" t="s">
        <v>710</v>
      </c>
      <c r="E193" s="8" t="s">
        <v>2725</v>
      </c>
      <c r="F193" s="73" t="s">
        <v>4832</v>
      </c>
      <c r="G193" s="72" t="s">
        <v>4852</v>
      </c>
      <c r="H193" s="8" t="s">
        <v>65</v>
      </c>
      <c r="I193" s="8" t="s">
        <v>66</v>
      </c>
      <c r="J193" s="8">
        <v>25901</v>
      </c>
      <c r="K193" s="8" t="s">
        <v>3296</v>
      </c>
      <c r="L193" s="4" t="s">
        <v>3769</v>
      </c>
      <c r="M193" s="8" t="s">
        <v>3770</v>
      </c>
      <c r="N193" s="8" t="s">
        <v>4310</v>
      </c>
      <c r="O193" s="8">
        <v>1057</v>
      </c>
      <c r="P193" s="8"/>
      <c r="Q193" s="4"/>
      <c r="R193" s="4" t="s">
        <v>2727</v>
      </c>
      <c r="S193" s="8" t="s">
        <v>2714</v>
      </c>
      <c r="T193" s="1">
        <v>40844</v>
      </c>
      <c r="U193" s="77" t="str">
        <f t="shared" si="36"/>
        <v>Y</v>
      </c>
      <c r="V193" s="77" t="str">
        <f t="shared" si="37"/>
        <v>Y</v>
      </c>
      <c r="W193" s="32">
        <v>12134.7</v>
      </c>
      <c r="X193" s="8" t="s">
        <v>2756</v>
      </c>
      <c r="Y193" s="1"/>
      <c r="Z193" s="1">
        <v>40997</v>
      </c>
      <c r="AA193" s="84" t="str">
        <f t="shared" si="38"/>
        <v>Y</v>
      </c>
      <c r="AB193" s="33">
        <v>1006</v>
      </c>
      <c r="AC193" s="15">
        <f t="shared" si="39"/>
        <v>1006</v>
      </c>
      <c r="AD193" s="1">
        <v>41122</v>
      </c>
      <c r="AE193" s="92" t="str">
        <f t="shared" si="40"/>
        <v>Complete</v>
      </c>
      <c r="AF193" s="1">
        <v>41029</v>
      </c>
      <c r="AG193" s="8" t="s">
        <v>697</v>
      </c>
      <c r="AH193" s="89" t="str">
        <f t="shared" si="41"/>
        <v>Complete</v>
      </c>
      <c r="AI193" s="1">
        <v>41054</v>
      </c>
      <c r="AJ193" s="1">
        <v>41185</v>
      </c>
      <c r="AK193" s="84" t="str">
        <f>IF(Q193="",IF(U193="N","N/A",IF(AL193="","TBD",IF(AL193="N/A","N/A",IF(ISNUMBER(AL193),"Complete","")))),"Removed")</f>
        <v>Complete</v>
      </c>
      <c r="AL193" s="94">
        <v>41178</v>
      </c>
      <c r="AM193" s="89" t="str">
        <f>IF(Q193="",IF(AO193="","TBD",IF(AO193="N/A","N/A",IF(ISNUMBER(AO193),"Complete","TBD"))),"N/A")</f>
        <v>Complete</v>
      </c>
      <c r="AN193" s="1">
        <v>41180</v>
      </c>
      <c r="AO193" s="93">
        <v>40892</v>
      </c>
      <c r="AP193" s="97" t="str">
        <f>IF(Q193="",IF(AK193="Complete",IF(AM193="TBD","Waiting on Router","Ready"),"Pending Fiber Completion"),"Removed")</f>
        <v>Ready</v>
      </c>
      <c r="AQ193" s="1">
        <v>41180</v>
      </c>
      <c r="AR193" s="4"/>
      <c r="AS193" s="9">
        <v>1</v>
      </c>
      <c r="AT193" s="1"/>
      <c r="AU193" s="1"/>
      <c r="AV193" s="4"/>
    </row>
    <row r="194" spans="1:48" ht="47.25">
      <c r="A194" s="13"/>
      <c r="B194" s="75" t="s">
        <v>1896</v>
      </c>
      <c r="C194" s="75" t="s">
        <v>163</v>
      </c>
      <c r="D194" s="75" t="s">
        <v>1554</v>
      </c>
      <c r="E194" s="6" t="s">
        <v>2725</v>
      </c>
      <c r="F194" s="78" t="s">
        <v>3558</v>
      </c>
      <c r="G194" s="75" t="s">
        <v>4852</v>
      </c>
      <c r="H194" s="6" t="s">
        <v>1555</v>
      </c>
      <c r="I194" s="6" t="s">
        <v>375</v>
      </c>
      <c r="J194" s="6">
        <v>26651</v>
      </c>
      <c r="K194" s="6" t="s">
        <v>3295</v>
      </c>
      <c r="L194" s="11" t="s">
        <v>4818</v>
      </c>
      <c r="M194" s="6"/>
      <c r="N194" s="6" t="s">
        <v>3567</v>
      </c>
      <c r="O194" s="6">
        <v>854</v>
      </c>
      <c r="P194" s="6" t="s">
        <v>3577</v>
      </c>
      <c r="Q194" s="11"/>
      <c r="R194" s="11" t="s">
        <v>2727</v>
      </c>
      <c r="S194" s="6" t="s">
        <v>2715</v>
      </c>
      <c r="T194" s="13">
        <v>40844</v>
      </c>
      <c r="U194" s="89" t="str">
        <f t="shared" si="36"/>
        <v>Y</v>
      </c>
      <c r="V194" s="89" t="str">
        <f t="shared" si="37"/>
        <v>Y</v>
      </c>
      <c r="W194" s="22">
        <v>11724.37</v>
      </c>
      <c r="X194" s="6" t="s">
        <v>2756</v>
      </c>
      <c r="Y194" s="13"/>
      <c r="Z194" s="13">
        <v>40854</v>
      </c>
      <c r="AA194" s="84" t="str">
        <f t="shared" si="38"/>
        <v>Y</v>
      </c>
      <c r="AB194" s="23">
        <v>670</v>
      </c>
      <c r="AC194" s="15">
        <f t="shared" si="39"/>
        <v>670</v>
      </c>
      <c r="AD194" s="13">
        <v>41122</v>
      </c>
      <c r="AE194" s="92" t="str">
        <f t="shared" si="40"/>
        <v>Complete</v>
      </c>
      <c r="AF194" s="13">
        <v>41128</v>
      </c>
      <c r="AG194" s="6" t="s">
        <v>697</v>
      </c>
      <c r="AH194" s="89" t="str">
        <f t="shared" si="41"/>
        <v>Complete</v>
      </c>
      <c r="AI194" s="13">
        <v>41191</v>
      </c>
      <c r="AJ194" s="13">
        <v>41312</v>
      </c>
      <c r="AK194" s="84" t="str">
        <f>IF(Q194="",IF(U194="N","N/A",IF(AL194="","TBD",IF(AL194="N/A","N/A",IF(ISNUMBER(AL194),"Complete","")))),"Removed")</f>
        <v>Complete</v>
      </c>
      <c r="AL194" s="96">
        <v>41222</v>
      </c>
      <c r="AM194" s="89" t="str">
        <f>IF(Q194="",IF(AO194="","TBD",IF(AO194="N/A","N/A",IF(ISNUMBER(AO194),"Complete","TBD"))),"N/A")</f>
        <v>Complete</v>
      </c>
      <c r="AN194" s="13"/>
      <c r="AO194" s="95">
        <v>40879</v>
      </c>
      <c r="AP194" s="97" t="str">
        <f>IF(Q194="",IF(AK194="Complete",IF(AM194="TBD","Waiting on Router","Ready"),"Pending Fiber Completion"),"Removed")</f>
        <v>Ready</v>
      </c>
      <c r="AQ194" s="13"/>
      <c r="AR194" s="11" t="s">
        <v>6751</v>
      </c>
      <c r="AS194" s="36">
        <v>1</v>
      </c>
      <c r="AT194" s="13"/>
      <c r="AU194" s="13"/>
      <c r="AV194" s="11"/>
    </row>
    <row r="195" spans="1:48" ht="31.5">
      <c r="A195" s="13"/>
      <c r="B195" s="75" t="s">
        <v>1897</v>
      </c>
      <c r="C195" s="75" t="s">
        <v>163</v>
      </c>
      <c r="D195" s="75" t="s">
        <v>1554</v>
      </c>
      <c r="E195" s="6" t="s">
        <v>2725</v>
      </c>
      <c r="F195" s="78" t="s">
        <v>1596</v>
      </c>
      <c r="G195" s="75" t="s">
        <v>4851</v>
      </c>
      <c r="H195" s="6" t="s">
        <v>5466</v>
      </c>
      <c r="I195" s="6" t="s">
        <v>287</v>
      </c>
      <c r="J195" s="6">
        <v>25136</v>
      </c>
      <c r="K195" s="6" t="s">
        <v>5467</v>
      </c>
      <c r="L195" s="11" t="s">
        <v>5468</v>
      </c>
      <c r="M195" s="6"/>
      <c r="N195" s="6" t="s">
        <v>5469</v>
      </c>
      <c r="O195" s="6">
        <v>877</v>
      </c>
      <c r="P195" s="6" t="s">
        <v>4381</v>
      </c>
      <c r="Q195" s="11"/>
      <c r="R195" s="11" t="s">
        <v>4071</v>
      </c>
      <c r="S195" s="6" t="s">
        <v>2715</v>
      </c>
      <c r="T195" s="13"/>
      <c r="U195" s="77" t="str">
        <f t="shared" si="36"/>
        <v>N</v>
      </c>
      <c r="V195" s="77" t="str">
        <f t="shared" si="37"/>
        <v>N/A</v>
      </c>
      <c r="W195" s="22"/>
      <c r="X195" s="8" t="s">
        <v>4508</v>
      </c>
      <c r="Y195" s="13"/>
      <c r="Z195" s="13"/>
      <c r="AA195" s="84" t="str">
        <f t="shared" si="38"/>
        <v>N/A</v>
      </c>
      <c r="AB195" s="33">
        <v>0</v>
      </c>
      <c r="AC195" s="15">
        <f t="shared" si="39"/>
        <v>0</v>
      </c>
      <c r="AD195" s="13"/>
      <c r="AE195" s="92" t="str">
        <f t="shared" si="40"/>
        <v>N/A</v>
      </c>
      <c r="AF195" s="13"/>
      <c r="AG195" s="6" t="s">
        <v>2756</v>
      </c>
      <c r="AH195" s="89" t="str">
        <f t="shared" si="41"/>
        <v>No Build Required</v>
      </c>
      <c r="AI195" s="13" t="s">
        <v>4508</v>
      </c>
      <c r="AJ195" s="13" t="s">
        <v>4508</v>
      </c>
      <c r="AK195" s="84" t="str">
        <f>IF(Q195="",IF(U195="N","N/A",IF(AL195="","TBD",IF(AL195="N/A","N/A",IF(ISNUMBER(AL195),"Complete","")))),"Removed")</f>
        <v>N/A</v>
      </c>
      <c r="AL195" s="93" t="s">
        <v>4508</v>
      </c>
      <c r="AM195" s="89" t="str">
        <f>IF(Q195="",IF(AO195="","TBD",IF(AO195="N/A","N/A",IF(ISNUMBER(AO195),"Complete","TBD"))),"N/A")</f>
        <v>Complete</v>
      </c>
      <c r="AN195" s="13">
        <v>40912</v>
      </c>
      <c r="AO195" s="95">
        <v>40842</v>
      </c>
      <c r="AP195" s="97" t="str">
        <f>IF(Q195="",IF(AK195="N/A",IF(AM195="TBD","Waiting on Router","Ready"),"TBD"),"Removed")</f>
        <v>Ready</v>
      </c>
      <c r="AQ195" s="13">
        <v>40913</v>
      </c>
      <c r="AR195" s="11"/>
      <c r="AS195" s="36">
        <v>1</v>
      </c>
      <c r="AT195" s="13"/>
      <c r="AU195" s="13"/>
      <c r="AV195" s="11"/>
    </row>
    <row r="196" spans="1:48">
      <c r="A196" s="10"/>
      <c r="B196" s="78" t="s">
        <v>1898</v>
      </c>
      <c r="C196" s="78" t="s">
        <v>163</v>
      </c>
      <c r="D196" s="78" t="s">
        <v>1554</v>
      </c>
      <c r="E196" s="11" t="s">
        <v>2725</v>
      </c>
      <c r="F196" s="78" t="s">
        <v>1598</v>
      </c>
      <c r="G196" s="78" t="s">
        <v>4852</v>
      </c>
      <c r="H196" s="11" t="s">
        <v>5244</v>
      </c>
      <c r="I196" s="11" t="s">
        <v>136</v>
      </c>
      <c r="J196" s="11">
        <v>25840</v>
      </c>
      <c r="K196" s="11" t="s">
        <v>3291</v>
      </c>
      <c r="L196" s="11" t="s">
        <v>4414</v>
      </c>
      <c r="M196" s="11" t="s">
        <v>4415</v>
      </c>
      <c r="N196" s="11" t="s">
        <v>4441</v>
      </c>
      <c r="O196" s="11">
        <v>898</v>
      </c>
      <c r="P196" s="11" t="s">
        <v>4461</v>
      </c>
      <c r="Q196" s="11"/>
      <c r="R196" s="11" t="s">
        <v>2727</v>
      </c>
      <c r="S196" s="11" t="s">
        <v>2715</v>
      </c>
      <c r="T196" s="10">
        <v>40875</v>
      </c>
      <c r="U196" s="90" t="str">
        <f t="shared" si="36"/>
        <v>Y</v>
      </c>
      <c r="V196" s="90" t="str">
        <f t="shared" si="37"/>
        <v>Y</v>
      </c>
      <c r="W196" s="42">
        <v>16948.75</v>
      </c>
      <c r="X196" s="11" t="s">
        <v>2756</v>
      </c>
      <c r="Y196" s="10"/>
      <c r="Z196" s="10">
        <v>41068</v>
      </c>
      <c r="AA196" s="84" t="str">
        <f t="shared" si="38"/>
        <v>Y</v>
      </c>
      <c r="AB196" s="43">
        <v>1121</v>
      </c>
      <c r="AC196" s="15">
        <f t="shared" si="39"/>
        <v>1121</v>
      </c>
      <c r="AD196" s="10">
        <v>41122</v>
      </c>
      <c r="AE196" s="92" t="str">
        <f t="shared" si="40"/>
        <v>Complete</v>
      </c>
      <c r="AF196" s="10">
        <v>41200</v>
      </c>
      <c r="AG196" s="11" t="s">
        <v>697</v>
      </c>
      <c r="AH196" s="89" t="str">
        <f t="shared" si="41"/>
        <v>Complete</v>
      </c>
      <c r="AI196" s="10">
        <v>41207</v>
      </c>
      <c r="AJ196" s="10">
        <v>41331</v>
      </c>
      <c r="AK196" s="84" t="str">
        <f>IF(Q196="",IF(U196="N","N/A",IF(AL196="","TBD",IF(AL196="N/A","N/A",IF(ISNUMBER(AL196),"Complete","")))),"Removed")</f>
        <v>Complete</v>
      </c>
      <c r="AL196" s="96">
        <v>41218</v>
      </c>
      <c r="AM196" s="89" t="str">
        <f>IF(Q196="",IF(AO196="","TBD",IF(AO196="N/A","N/A",IF(ISNUMBER(AO196),"Complete","TBD"))),"N/A")</f>
        <v>Complete</v>
      </c>
      <c r="AN196" s="10"/>
      <c r="AO196" s="96">
        <v>41251</v>
      </c>
      <c r="AP196" s="97" t="str">
        <f>IF(Q196="",IF(AK196="Complete",IF(AM196="TBD","Waiting on Router","Ready"),"Pending Fiber Completion"),"Removed")</f>
        <v>Ready</v>
      </c>
      <c r="AQ196" s="10"/>
      <c r="AR196" s="11" t="s">
        <v>5254</v>
      </c>
      <c r="AS196" s="44">
        <v>1</v>
      </c>
      <c r="AT196" s="10"/>
      <c r="AU196" s="10"/>
      <c r="AV196" s="11"/>
    </row>
    <row r="197" spans="1:48">
      <c r="A197" s="10"/>
      <c r="B197" s="78" t="s">
        <v>1899</v>
      </c>
      <c r="C197" s="78" t="s">
        <v>163</v>
      </c>
      <c r="D197" s="78" t="s">
        <v>1554</v>
      </c>
      <c r="E197" s="11" t="s">
        <v>2725</v>
      </c>
      <c r="F197" s="78" t="s">
        <v>1601</v>
      </c>
      <c r="G197" s="78" t="s">
        <v>4851</v>
      </c>
      <c r="H197" s="11" t="s">
        <v>5470</v>
      </c>
      <c r="I197" s="11" t="s">
        <v>1602</v>
      </c>
      <c r="J197" s="11">
        <v>25880</v>
      </c>
      <c r="K197" s="11" t="s">
        <v>5471</v>
      </c>
      <c r="L197" s="11" t="s">
        <v>4414</v>
      </c>
      <c r="M197" s="11" t="s">
        <v>4415</v>
      </c>
      <c r="N197" s="11" t="s">
        <v>5472</v>
      </c>
      <c r="O197" s="11">
        <v>926</v>
      </c>
      <c r="P197" s="11" t="s">
        <v>4812</v>
      </c>
      <c r="Q197" s="11"/>
      <c r="R197" s="11" t="s">
        <v>4071</v>
      </c>
      <c r="S197" s="11" t="s">
        <v>2715</v>
      </c>
      <c r="T197" s="10"/>
      <c r="U197" s="77" t="str">
        <f t="shared" si="36"/>
        <v>N</v>
      </c>
      <c r="V197" s="77" t="str">
        <f t="shared" si="37"/>
        <v>N/A</v>
      </c>
      <c r="W197" s="42"/>
      <c r="X197" s="8" t="s">
        <v>4508</v>
      </c>
      <c r="Y197" s="10"/>
      <c r="Z197" s="10"/>
      <c r="AA197" s="84" t="str">
        <f t="shared" si="38"/>
        <v>N/A</v>
      </c>
      <c r="AB197" s="33">
        <v>0</v>
      </c>
      <c r="AC197" s="15">
        <f t="shared" si="39"/>
        <v>0</v>
      </c>
      <c r="AD197" s="10"/>
      <c r="AE197" s="92" t="str">
        <f t="shared" si="40"/>
        <v>N/A</v>
      </c>
      <c r="AF197" s="10"/>
      <c r="AG197" s="11" t="s">
        <v>2756</v>
      </c>
      <c r="AH197" s="89" t="str">
        <f t="shared" si="41"/>
        <v>No Build Required</v>
      </c>
      <c r="AI197" s="2" t="s">
        <v>4508</v>
      </c>
      <c r="AJ197" s="2" t="s">
        <v>4508</v>
      </c>
      <c r="AK197" s="84" t="str">
        <f>IF(Q197="",IF(U197="N","N/A",IF(AL197="","TBD",IF(AL197="N/A","N/A",IF(ISNUMBER(AL197),"Complete","")))),"Removed")</f>
        <v>N/A</v>
      </c>
      <c r="AL197" s="93" t="s">
        <v>4508</v>
      </c>
      <c r="AM197" s="89" t="str">
        <f>IF(Q197="",IF(AO197="","TBD",IF(AO197="N/A","N/A",IF(ISNUMBER(AO197),"Complete","TBD"))),"N/A")</f>
        <v>Complete</v>
      </c>
      <c r="AN197" s="1"/>
      <c r="AO197" s="96">
        <v>41085</v>
      </c>
      <c r="AP197" s="97" t="str">
        <f>IF(Q197="",IF(AK197="N/A",IF(AM197="TBD","Waiting on Router","Ready"),"TBD"),"Removed")</f>
        <v>Ready</v>
      </c>
      <c r="AQ197" s="1">
        <v>41103</v>
      </c>
      <c r="AR197" s="11" t="s">
        <v>5254</v>
      </c>
      <c r="AS197" s="9">
        <v>1</v>
      </c>
      <c r="AT197" s="1"/>
      <c r="AU197" s="1"/>
      <c r="AV197" s="11"/>
    </row>
    <row r="198" spans="1:48">
      <c r="A198" s="10"/>
      <c r="B198" s="78" t="s">
        <v>1900</v>
      </c>
      <c r="C198" s="78" t="s">
        <v>163</v>
      </c>
      <c r="D198" s="78" t="s">
        <v>1554</v>
      </c>
      <c r="E198" s="11" t="s">
        <v>2725</v>
      </c>
      <c r="F198" s="78" t="s">
        <v>1603</v>
      </c>
      <c r="G198" s="78" t="s">
        <v>4852</v>
      </c>
      <c r="H198" s="11" t="s">
        <v>5245</v>
      </c>
      <c r="I198" s="11" t="s">
        <v>1602</v>
      </c>
      <c r="J198" s="11">
        <v>25880</v>
      </c>
      <c r="K198" s="11" t="s">
        <v>3294</v>
      </c>
      <c r="L198" s="11" t="s">
        <v>4414</v>
      </c>
      <c r="M198" s="11" t="s">
        <v>4415</v>
      </c>
      <c r="N198" s="11" t="s">
        <v>4442</v>
      </c>
      <c r="O198" s="11">
        <v>899</v>
      </c>
      <c r="P198" s="11" t="s">
        <v>4462</v>
      </c>
      <c r="Q198" s="11"/>
      <c r="R198" s="11" t="s">
        <v>2727</v>
      </c>
      <c r="S198" s="11" t="s">
        <v>2715</v>
      </c>
      <c r="T198" s="10">
        <v>40878</v>
      </c>
      <c r="U198" s="90" t="str">
        <f t="shared" si="36"/>
        <v>Y</v>
      </c>
      <c r="V198" s="90" t="str">
        <f t="shared" si="37"/>
        <v>Y</v>
      </c>
      <c r="W198" s="42" t="s">
        <v>4431</v>
      </c>
      <c r="X198" s="11" t="s">
        <v>697</v>
      </c>
      <c r="Y198" s="10"/>
      <c r="Z198" s="10">
        <v>40916</v>
      </c>
      <c r="AA198" s="84" t="str">
        <f t="shared" si="38"/>
        <v>Y</v>
      </c>
      <c r="AB198" s="43">
        <v>357</v>
      </c>
      <c r="AC198" s="15">
        <f t="shared" si="39"/>
        <v>357</v>
      </c>
      <c r="AD198" s="10">
        <v>41122</v>
      </c>
      <c r="AE198" s="92" t="str">
        <f t="shared" si="40"/>
        <v>Complete</v>
      </c>
      <c r="AF198" s="10">
        <v>41195</v>
      </c>
      <c r="AG198" s="11" t="s">
        <v>697</v>
      </c>
      <c r="AH198" s="89" t="str">
        <f t="shared" si="41"/>
        <v>Complete</v>
      </c>
      <c r="AI198" s="10">
        <v>41207</v>
      </c>
      <c r="AJ198" s="10">
        <v>41263</v>
      </c>
      <c r="AK198" s="84" t="str">
        <f>IF(Q198="",IF(U198="N","N/A",IF(AL198="","TBD",IF(AL198="N/A","N/A",IF(ISNUMBER(AL198),"Complete","")))),"Removed")</f>
        <v>Complete</v>
      </c>
      <c r="AL198" s="96">
        <v>41264</v>
      </c>
      <c r="AM198" s="89" t="str">
        <f>IF(Q198="",IF(AO198="","TBD",IF(AO198="N/A","N/A",IF(ISNUMBER(AO198),"Complete","TBD"))),"N/A")</f>
        <v>Complete</v>
      </c>
      <c r="AN198" s="10"/>
      <c r="AO198" s="96">
        <v>40640</v>
      </c>
      <c r="AP198" s="97" t="str">
        <f>IF(Q198="",IF(AK198="Complete",IF(AM198="TBD","Waiting on Router","Ready"),"Pending Fiber Completion"),"Removed")</f>
        <v>Ready</v>
      </c>
      <c r="AQ198" s="10"/>
      <c r="AR198" s="11" t="s">
        <v>5254</v>
      </c>
      <c r="AS198" s="44">
        <v>1</v>
      </c>
      <c r="AT198" s="10"/>
      <c r="AU198" s="10"/>
      <c r="AV198" s="11"/>
    </row>
    <row r="199" spans="1:48" ht="31.5">
      <c r="A199" s="10"/>
      <c r="B199" s="78" t="s">
        <v>1901</v>
      </c>
      <c r="C199" s="78" t="s">
        <v>163</v>
      </c>
      <c r="D199" s="78" t="s">
        <v>1554</v>
      </c>
      <c r="E199" s="11" t="s">
        <v>2725</v>
      </c>
      <c r="F199" s="78" t="s">
        <v>1604</v>
      </c>
      <c r="G199" s="78" t="s">
        <v>4852</v>
      </c>
      <c r="H199" s="11" t="s">
        <v>5246</v>
      </c>
      <c r="I199" s="11" t="s">
        <v>116</v>
      </c>
      <c r="J199" s="11">
        <v>25901</v>
      </c>
      <c r="K199" s="11" t="s">
        <v>3293</v>
      </c>
      <c r="L199" s="11" t="s">
        <v>4414</v>
      </c>
      <c r="M199" s="11" t="s">
        <v>4415</v>
      </c>
      <c r="N199" s="11" t="s">
        <v>4443</v>
      </c>
      <c r="O199" s="11">
        <v>900</v>
      </c>
      <c r="P199" s="11" t="s">
        <v>4460</v>
      </c>
      <c r="Q199" s="11"/>
      <c r="R199" s="11" t="s">
        <v>2727</v>
      </c>
      <c r="S199" s="11" t="s">
        <v>2715</v>
      </c>
      <c r="T199" s="10">
        <v>40877</v>
      </c>
      <c r="U199" s="90" t="str">
        <f t="shared" si="36"/>
        <v>Y</v>
      </c>
      <c r="V199" s="90" t="str">
        <f t="shared" si="37"/>
        <v>Y</v>
      </c>
      <c r="W199" s="42">
        <v>31716.6</v>
      </c>
      <c r="X199" s="11" t="s">
        <v>2756</v>
      </c>
      <c r="Y199" s="10"/>
      <c r="Z199" s="10">
        <v>41068</v>
      </c>
      <c r="AA199" s="84" t="str">
        <f t="shared" si="38"/>
        <v>Y</v>
      </c>
      <c r="AB199" s="43">
        <v>2897</v>
      </c>
      <c r="AC199" s="15">
        <f t="shared" si="39"/>
        <v>2897</v>
      </c>
      <c r="AD199" s="10">
        <v>41122</v>
      </c>
      <c r="AE199" s="92" t="str">
        <f t="shared" si="40"/>
        <v>Complete</v>
      </c>
      <c r="AF199" s="10">
        <v>41228</v>
      </c>
      <c r="AG199" s="11" t="s">
        <v>697</v>
      </c>
      <c r="AH199" s="89" t="str">
        <f t="shared" si="41"/>
        <v>Complete</v>
      </c>
      <c r="AI199" s="10">
        <v>41339</v>
      </c>
      <c r="AJ199" s="10">
        <v>41368</v>
      </c>
      <c r="AK199" s="84" t="str">
        <f>IF(Q199="",IF(U199="N","N/A",IF(AL199="","TBD",IF(AL199="N/A","N/A",IF(ISNUMBER(AL199),"Complete","")))),"Removed")</f>
        <v>Complete</v>
      </c>
      <c r="AL199" s="96">
        <v>41383</v>
      </c>
      <c r="AM199" s="89" t="str">
        <f>IF(Q199="",IF(AO199="","TBD",IF(AO199="N/A","N/A",IF(ISNUMBER(AO199),"Complete","TBD"))),"N/A")</f>
        <v>Complete</v>
      </c>
      <c r="AN199" s="10">
        <v>41383</v>
      </c>
      <c r="AO199" s="96">
        <v>40885</v>
      </c>
      <c r="AP199" s="97" t="str">
        <f>IF(Q199="",IF(AK199="Complete",IF(AM199="TBD","Waiting on Router","Ready"),"Pending Fiber Completion"),"Removed")</f>
        <v>Ready</v>
      </c>
      <c r="AQ199" s="10"/>
      <c r="AR199" s="11" t="s">
        <v>6752</v>
      </c>
      <c r="AS199" s="44">
        <v>1</v>
      </c>
      <c r="AT199" s="10"/>
      <c r="AU199" s="10"/>
      <c r="AV199" s="11"/>
    </row>
    <row r="200" spans="1:48">
      <c r="A200" s="10"/>
      <c r="B200" s="78" t="s">
        <v>1902</v>
      </c>
      <c r="C200" s="78" t="s">
        <v>163</v>
      </c>
      <c r="D200" s="78" t="s">
        <v>1554</v>
      </c>
      <c r="E200" s="11" t="s">
        <v>2725</v>
      </c>
      <c r="F200" s="78" t="s">
        <v>1605</v>
      </c>
      <c r="G200" s="78" t="s">
        <v>4852</v>
      </c>
      <c r="H200" s="11" t="s">
        <v>5247</v>
      </c>
      <c r="I200" s="11" t="s">
        <v>116</v>
      </c>
      <c r="J200" s="11">
        <v>25901</v>
      </c>
      <c r="K200" s="11" t="s">
        <v>3292</v>
      </c>
      <c r="L200" s="11" t="s">
        <v>4414</v>
      </c>
      <c r="M200" s="11" t="s">
        <v>4415</v>
      </c>
      <c r="N200" s="11" t="s">
        <v>4444</v>
      </c>
      <c r="O200" s="11">
        <v>901</v>
      </c>
      <c r="P200" s="11" t="s">
        <v>4459</v>
      </c>
      <c r="Q200" s="11"/>
      <c r="R200" s="11" t="s">
        <v>2727</v>
      </c>
      <c r="S200" s="11" t="s">
        <v>2715</v>
      </c>
      <c r="T200" s="10">
        <v>40868</v>
      </c>
      <c r="U200" s="90" t="str">
        <f t="shared" si="36"/>
        <v>Y</v>
      </c>
      <c r="V200" s="90" t="str">
        <f t="shared" si="37"/>
        <v>Y</v>
      </c>
      <c r="W200" s="42">
        <v>16965.5</v>
      </c>
      <c r="X200" s="11" t="s">
        <v>2756</v>
      </c>
      <c r="Y200" s="10"/>
      <c r="Z200" s="10">
        <v>40884</v>
      </c>
      <c r="AA200" s="84" t="str">
        <f t="shared" si="38"/>
        <v>Y</v>
      </c>
      <c r="AB200" s="43">
        <v>347</v>
      </c>
      <c r="AC200" s="15">
        <f t="shared" si="39"/>
        <v>347</v>
      </c>
      <c r="AD200" s="10">
        <v>41122</v>
      </c>
      <c r="AE200" s="92" t="str">
        <f t="shared" si="40"/>
        <v>Complete</v>
      </c>
      <c r="AF200" s="10">
        <v>41015</v>
      </c>
      <c r="AG200" s="11" t="s">
        <v>697</v>
      </c>
      <c r="AH200" s="89" t="str">
        <f t="shared" si="41"/>
        <v>Complete</v>
      </c>
      <c r="AI200" s="10">
        <v>41194</v>
      </c>
      <c r="AJ200" s="10">
        <v>41187</v>
      </c>
      <c r="AK200" s="84" t="str">
        <f>IF(Q200="",IF(U200="N","N/A",IF(AL200="","TBD",IF(AL200="N/A","N/A",IF(ISNUMBER(AL200),"Complete","")))),"Removed")</f>
        <v>Complete</v>
      </c>
      <c r="AL200" s="96">
        <v>41193</v>
      </c>
      <c r="AM200" s="89" t="str">
        <f>IF(Q200="",IF(AO200="","TBD",IF(AO200="N/A","N/A",IF(ISNUMBER(AO200),"Complete","TBD"))),"N/A")</f>
        <v>Complete</v>
      </c>
      <c r="AN200" s="10"/>
      <c r="AO200" s="96">
        <v>40885</v>
      </c>
      <c r="AP200" s="97" t="str">
        <f>IF(Q200="",IF(AK200="Complete",IF(AM200="TBD","Waiting on Router","Ready"),"Pending Fiber Completion"),"Removed")</f>
        <v>Ready</v>
      </c>
      <c r="AQ200" s="10"/>
      <c r="AR200" s="11" t="s">
        <v>5254</v>
      </c>
      <c r="AS200" s="44">
        <v>1</v>
      </c>
      <c r="AT200" s="10"/>
      <c r="AU200" s="10"/>
      <c r="AV200" s="11"/>
    </row>
    <row r="201" spans="1:48">
      <c r="A201" s="10"/>
      <c r="B201" s="78" t="s">
        <v>1903</v>
      </c>
      <c r="C201" s="78" t="s">
        <v>163</v>
      </c>
      <c r="D201" s="78" t="s">
        <v>1554</v>
      </c>
      <c r="E201" s="11" t="s">
        <v>2725</v>
      </c>
      <c r="F201" s="78" t="s">
        <v>1606</v>
      </c>
      <c r="G201" s="78" t="s">
        <v>4851</v>
      </c>
      <c r="H201" s="11" t="s">
        <v>5473</v>
      </c>
      <c r="I201" s="11" t="s">
        <v>116</v>
      </c>
      <c r="J201" s="11">
        <v>25901</v>
      </c>
      <c r="K201" s="11" t="s">
        <v>3291</v>
      </c>
      <c r="L201" s="11" t="s">
        <v>4414</v>
      </c>
      <c r="M201" s="11" t="s">
        <v>4415</v>
      </c>
      <c r="N201" s="11" t="s">
        <v>5474</v>
      </c>
      <c r="O201" s="11">
        <v>927</v>
      </c>
      <c r="P201" s="11" t="s">
        <v>4812</v>
      </c>
      <c r="Q201" s="11"/>
      <c r="R201" s="11" t="s">
        <v>4071</v>
      </c>
      <c r="S201" s="11" t="s">
        <v>2715</v>
      </c>
      <c r="T201" s="10"/>
      <c r="U201" s="77" t="str">
        <f t="shared" si="36"/>
        <v>N</v>
      </c>
      <c r="V201" s="77" t="str">
        <f t="shared" si="37"/>
        <v>N/A</v>
      </c>
      <c r="W201" s="42"/>
      <c r="X201" s="8" t="s">
        <v>4508</v>
      </c>
      <c r="Y201" s="10"/>
      <c r="Z201" s="10"/>
      <c r="AA201" s="84" t="str">
        <f t="shared" si="38"/>
        <v>N/A</v>
      </c>
      <c r="AB201" s="33">
        <v>0</v>
      </c>
      <c r="AC201" s="15">
        <f t="shared" si="39"/>
        <v>0</v>
      </c>
      <c r="AD201" s="10"/>
      <c r="AE201" s="92" t="str">
        <f t="shared" si="40"/>
        <v>N/A</v>
      </c>
      <c r="AF201" s="10"/>
      <c r="AG201" s="11" t="s">
        <v>2756</v>
      </c>
      <c r="AH201" s="89" t="str">
        <f t="shared" si="41"/>
        <v>No Build Required</v>
      </c>
      <c r="AI201" s="2" t="s">
        <v>4508</v>
      </c>
      <c r="AJ201" s="2" t="s">
        <v>4508</v>
      </c>
      <c r="AK201" s="84" t="str">
        <f>IF(Q201="",IF(U201="N","N/A",IF(AL201="","TBD",IF(AL201="N/A","N/A",IF(ISNUMBER(AL201),"Complete","")))),"Removed")</f>
        <v>N/A</v>
      </c>
      <c r="AL201" s="93" t="s">
        <v>4508</v>
      </c>
      <c r="AM201" s="89" t="str">
        <f>IF(Q201="",IF(AO201="","TBD",IF(AO201="N/A","N/A",IF(ISNUMBER(AO201),"Complete","TBD"))),"N/A")</f>
        <v>Complete</v>
      </c>
      <c r="AN201" s="1">
        <v>41103</v>
      </c>
      <c r="AO201" s="96">
        <v>41085</v>
      </c>
      <c r="AP201" s="97" t="str">
        <f>IF(Q201="",IF(AK201="N/A",IF(AM201="TBD","Waiting on Router","Ready"),"TBD"),"Removed")</f>
        <v>Ready</v>
      </c>
      <c r="AQ201" s="1">
        <v>41103</v>
      </c>
      <c r="AR201" s="11" t="s">
        <v>5254</v>
      </c>
      <c r="AS201" s="9">
        <v>1</v>
      </c>
      <c r="AT201" s="1"/>
      <c r="AU201" s="1"/>
      <c r="AV201" s="11"/>
    </row>
    <row r="202" spans="1:48">
      <c r="A202" s="10"/>
      <c r="B202" s="78" t="s">
        <v>1904</v>
      </c>
      <c r="C202" s="78" t="s">
        <v>163</v>
      </c>
      <c r="D202" s="78" t="s">
        <v>1554</v>
      </c>
      <c r="E202" s="11" t="s">
        <v>2725</v>
      </c>
      <c r="F202" s="78" t="s">
        <v>1608</v>
      </c>
      <c r="G202" s="78" t="s">
        <v>4852</v>
      </c>
      <c r="H202" s="11" t="s">
        <v>5248</v>
      </c>
      <c r="I202" s="11" t="s">
        <v>1609</v>
      </c>
      <c r="J202" s="11">
        <v>25917</v>
      </c>
      <c r="K202" s="11" t="s">
        <v>3290</v>
      </c>
      <c r="L202" s="11" t="s">
        <v>4414</v>
      </c>
      <c r="M202" s="11" t="s">
        <v>4415</v>
      </c>
      <c r="N202" s="11" t="s">
        <v>4470</v>
      </c>
      <c r="O202" s="11">
        <v>906</v>
      </c>
      <c r="P202" s="11" t="s">
        <v>4484</v>
      </c>
      <c r="Q202" s="11"/>
      <c r="R202" s="11" t="s">
        <v>2727</v>
      </c>
      <c r="S202" s="11" t="s">
        <v>2715</v>
      </c>
      <c r="T202" s="10">
        <v>40886</v>
      </c>
      <c r="U202" s="90" t="str">
        <f t="shared" si="36"/>
        <v>Y</v>
      </c>
      <c r="V202" s="90" t="str">
        <f t="shared" si="37"/>
        <v>Y</v>
      </c>
      <c r="W202" s="42">
        <v>89299.76</v>
      </c>
      <c r="X202" s="11" t="s">
        <v>2756</v>
      </c>
      <c r="Y202" s="10"/>
      <c r="Z202" s="10">
        <v>41068</v>
      </c>
      <c r="AA202" s="84" t="str">
        <f t="shared" si="38"/>
        <v>Y</v>
      </c>
      <c r="AB202" s="43">
        <v>10562</v>
      </c>
      <c r="AC202" s="15">
        <f t="shared" si="39"/>
        <v>10562</v>
      </c>
      <c r="AD202" s="10">
        <v>41122</v>
      </c>
      <c r="AE202" s="92" t="str">
        <f t="shared" si="40"/>
        <v>Complete</v>
      </c>
      <c r="AF202" s="10">
        <v>41208</v>
      </c>
      <c r="AG202" s="11" t="s">
        <v>2756</v>
      </c>
      <c r="AH202" s="89" t="str">
        <f t="shared" si="41"/>
        <v>No Build Required</v>
      </c>
      <c r="AI202" s="2" t="s">
        <v>4508</v>
      </c>
      <c r="AJ202" s="2" t="s">
        <v>4508</v>
      </c>
      <c r="AK202" s="84" t="str">
        <f>IF(Q202="",IF(U202="N","N/A",IF(AL202="","TBD",IF(AL202="N/A","N/A",IF(ISNUMBER(AL202),"Complete","")))),"Removed")</f>
        <v>Complete</v>
      </c>
      <c r="AL202" s="96">
        <v>41208</v>
      </c>
      <c r="AM202" s="89" t="str">
        <f>IF(Q202="",IF(AO202="","TBD",IF(AO202="N/A","N/A",IF(ISNUMBER(AO202),"Complete","TBD"))),"N/A")</f>
        <v>Complete</v>
      </c>
      <c r="AN202" s="10"/>
      <c r="AO202" s="96">
        <v>40926</v>
      </c>
      <c r="AP202" s="97" t="str">
        <f>IF(Q202="",IF(AK202="Complete",IF(AM202="TBD","Waiting on Router","Ready"),"Pending Fiber Completion"),"Removed")</f>
        <v>Ready</v>
      </c>
      <c r="AQ202" s="10"/>
      <c r="AR202" s="11" t="s">
        <v>5254</v>
      </c>
      <c r="AS202" s="44">
        <v>1</v>
      </c>
      <c r="AT202" s="10"/>
      <c r="AU202" s="10"/>
      <c r="AV202" s="11"/>
    </row>
    <row r="203" spans="1:48">
      <c r="A203" s="10"/>
      <c r="B203" s="78" t="s">
        <v>1905</v>
      </c>
      <c r="C203" s="78" t="s">
        <v>163</v>
      </c>
      <c r="D203" s="78" t="s">
        <v>1554</v>
      </c>
      <c r="E203" s="11" t="s">
        <v>2725</v>
      </c>
      <c r="F203" s="78" t="s">
        <v>1610</v>
      </c>
      <c r="G203" s="78" t="s">
        <v>4852</v>
      </c>
      <c r="H203" s="11" t="s">
        <v>5249</v>
      </c>
      <c r="I203" s="11" t="s">
        <v>1609</v>
      </c>
      <c r="J203" s="11">
        <v>25917</v>
      </c>
      <c r="K203" s="11" t="s">
        <v>3289</v>
      </c>
      <c r="L203" s="11" t="s">
        <v>4414</v>
      </c>
      <c r="M203" s="11" t="s">
        <v>4415</v>
      </c>
      <c r="N203" s="11" t="s">
        <v>4445</v>
      </c>
      <c r="O203" s="11">
        <v>902</v>
      </c>
      <c r="P203" s="11" t="s">
        <v>4463</v>
      </c>
      <c r="Q203" s="11"/>
      <c r="R203" s="11" t="s">
        <v>2727</v>
      </c>
      <c r="S203" s="11" t="s">
        <v>2715</v>
      </c>
      <c r="T203" s="10">
        <v>40879</v>
      </c>
      <c r="U203" s="90" t="str">
        <f t="shared" si="36"/>
        <v>Y</v>
      </c>
      <c r="V203" s="90" t="str">
        <f t="shared" si="37"/>
        <v>Y</v>
      </c>
      <c r="W203" s="42">
        <v>71597.119999999995</v>
      </c>
      <c r="X203" s="11" t="s">
        <v>2756</v>
      </c>
      <c r="Y203" s="10"/>
      <c r="Z203" s="10">
        <v>41068</v>
      </c>
      <c r="AA203" s="84" t="str">
        <f t="shared" si="38"/>
        <v>Y</v>
      </c>
      <c r="AB203" s="43">
        <v>8312</v>
      </c>
      <c r="AC203" s="15">
        <f t="shared" si="39"/>
        <v>8312</v>
      </c>
      <c r="AD203" s="10">
        <v>41122</v>
      </c>
      <c r="AE203" s="92" t="str">
        <f t="shared" si="40"/>
        <v>Complete</v>
      </c>
      <c r="AF203" s="10">
        <v>41228</v>
      </c>
      <c r="AG203" s="11" t="s">
        <v>697</v>
      </c>
      <c r="AH203" s="89" t="str">
        <f t="shared" si="41"/>
        <v>Complete</v>
      </c>
      <c r="AI203" s="10">
        <v>41234</v>
      </c>
      <c r="AJ203" s="10">
        <v>41236</v>
      </c>
      <c r="AK203" s="84" t="str">
        <f>IF(Q203="",IF(U203="N","N/A",IF(AL203="","TBD",IF(AL203="N/A","N/A",IF(ISNUMBER(AL203),"Complete","")))),"Removed")</f>
        <v>Complete</v>
      </c>
      <c r="AL203" s="96">
        <v>41241</v>
      </c>
      <c r="AM203" s="89" t="str">
        <f>IF(Q203="",IF(AO203="","TBD",IF(AO203="N/A","N/A",IF(ISNUMBER(AO203),"Complete","TBD"))),"N/A")</f>
        <v>Complete</v>
      </c>
      <c r="AN203" s="10"/>
      <c r="AO203" s="96">
        <v>41255</v>
      </c>
      <c r="AP203" s="97" t="str">
        <f>IF(Q203="",IF(AK203="Complete",IF(AM203="TBD","Waiting on Router","Ready"),"Pending Fiber Completion"),"Removed")</f>
        <v>Ready</v>
      </c>
      <c r="AQ203" s="10"/>
      <c r="AR203" s="11" t="s">
        <v>5254</v>
      </c>
      <c r="AS203" s="44">
        <v>1</v>
      </c>
      <c r="AT203" s="10"/>
      <c r="AU203" s="10"/>
      <c r="AV203" s="11"/>
    </row>
    <row r="204" spans="1:48">
      <c r="A204" s="13"/>
      <c r="B204" s="78" t="s">
        <v>5135</v>
      </c>
      <c r="C204" s="78" t="s">
        <v>163</v>
      </c>
      <c r="D204" s="78" t="s">
        <v>4566</v>
      </c>
      <c r="E204" s="11" t="s">
        <v>2725</v>
      </c>
      <c r="F204" s="82" t="s">
        <v>5085</v>
      </c>
      <c r="G204" s="81" t="s">
        <v>4851</v>
      </c>
      <c r="H204" s="38" t="s">
        <v>5475</v>
      </c>
      <c r="I204" s="6" t="s">
        <v>287</v>
      </c>
      <c r="J204" s="6">
        <v>25136</v>
      </c>
      <c r="K204" s="6"/>
      <c r="L204" s="11" t="s">
        <v>5476</v>
      </c>
      <c r="M204" s="6">
        <v>3047346699</v>
      </c>
      <c r="N204" s="6" t="s">
        <v>5477</v>
      </c>
      <c r="O204" s="6">
        <v>979</v>
      </c>
      <c r="P204" s="6"/>
      <c r="Q204" s="11"/>
      <c r="R204" s="11" t="s">
        <v>5222</v>
      </c>
      <c r="S204" s="6"/>
      <c r="T204" s="13"/>
      <c r="U204" s="77" t="str">
        <f t="shared" si="36"/>
        <v>N</v>
      </c>
      <c r="V204" s="77" t="str">
        <f t="shared" si="37"/>
        <v>N/A</v>
      </c>
      <c r="W204" s="22"/>
      <c r="X204" s="8" t="s">
        <v>4508</v>
      </c>
      <c r="Y204" s="13"/>
      <c r="Z204" s="13"/>
      <c r="AA204" s="84" t="str">
        <f t="shared" si="38"/>
        <v>N/A</v>
      </c>
      <c r="AB204" s="33">
        <v>0</v>
      </c>
      <c r="AC204" s="15">
        <f t="shared" si="39"/>
        <v>0</v>
      </c>
      <c r="AD204" s="13"/>
      <c r="AE204" s="92" t="str">
        <f t="shared" si="40"/>
        <v>N/A</v>
      </c>
      <c r="AF204" s="13"/>
      <c r="AG204" s="6" t="s">
        <v>2756</v>
      </c>
      <c r="AH204" s="89" t="str">
        <f t="shared" si="41"/>
        <v>No Build Required</v>
      </c>
      <c r="AI204" s="2" t="s">
        <v>4508</v>
      </c>
      <c r="AJ204" s="2" t="s">
        <v>4508</v>
      </c>
      <c r="AK204" s="84" t="str">
        <f>IF(Q204="",IF(U204="N","N/A",IF(AL204="","TBD",IF(AL204="N/A","N/A",IF(ISNUMBER(AL204),"Complete","")))),"Removed")</f>
        <v>N/A</v>
      </c>
      <c r="AL204" s="95" t="s">
        <v>4508</v>
      </c>
      <c r="AM204" s="89" t="str">
        <f>IF(Q204="",IF(AO204="","TBD",IF(AO204="N/A","N/A",IF(ISNUMBER(AO204),"Complete","TBD"))),"N/A")</f>
        <v>Complete</v>
      </c>
      <c r="AN204" s="13"/>
      <c r="AO204" s="95">
        <v>41305</v>
      </c>
      <c r="AP204" s="97" t="str">
        <f>IF(Q204="",IF(AK204="N/A",IF(AM204="TBD","Waiting on Router","Ready"),"TBD"),"Removed")</f>
        <v>Ready</v>
      </c>
      <c r="AQ204" s="13"/>
      <c r="AR204" s="11"/>
      <c r="AS204" s="11">
        <v>2</v>
      </c>
      <c r="AT204" s="13"/>
      <c r="AU204" s="13"/>
      <c r="AV204" s="11"/>
    </row>
    <row r="205" spans="1:48">
      <c r="A205" s="13"/>
      <c r="B205" s="78" t="s">
        <v>5136</v>
      </c>
      <c r="C205" s="78" t="s">
        <v>163</v>
      </c>
      <c r="D205" s="78" t="s">
        <v>4566</v>
      </c>
      <c r="E205" s="11" t="s">
        <v>2725</v>
      </c>
      <c r="F205" s="82" t="s">
        <v>5086</v>
      </c>
      <c r="G205" s="81" t="s">
        <v>4851</v>
      </c>
      <c r="H205" s="38" t="s">
        <v>5478</v>
      </c>
      <c r="I205" s="6" t="s">
        <v>287</v>
      </c>
      <c r="J205" s="6">
        <v>25136</v>
      </c>
      <c r="K205" s="6"/>
      <c r="L205" s="11"/>
      <c r="M205" s="6"/>
      <c r="N205" s="6" t="s">
        <v>5479</v>
      </c>
      <c r="O205" s="6">
        <v>1171</v>
      </c>
      <c r="P205" s="6"/>
      <c r="Q205" s="11"/>
      <c r="R205" s="11" t="s">
        <v>5222</v>
      </c>
      <c r="S205" s="6"/>
      <c r="T205" s="13"/>
      <c r="U205" s="77" t="str">
        <f t="shared" si="36"/>
        <v>N</v>
      </c>
      <c r="V205" s="77" t="str">
        <f t="shared" si="37"/>
        <v>N/A</v>
      </c>
      <c r="W205" s="22"/>
      <c r="X205" s="8" t="s">
        <v>4508</v>
      </c>
      <c r="Y205" s="13"/>
      <c r="Z205" s="13"/>
      <c r="AA205" s="84" t="str">
        <f t="shared" si="38"/>
        <v>N/A</v>
      </c>
      <c r="AB205" s="33">
        <v>0</v>
      </c>
      <c r="AC205" s="15">
        <f t="shared" si="39"/>
        <v>0</v>
      </c>
      <c r="AD205" s="13"/>
      <c r="AE205" s="92" t="str">
        <f t="shared" si="40"/>
        <v>N/A</v>
      </c>
      <c r="AF205" s="13"/>
      <c r="AG205" s="6" t="s">
        <v>2756</v>
      </c>
      <c r="AH205" s="89" t="str">
        <f t="shared" si="41"/>
        <v>No Build Required</v>
      </c>
      <c r="AI205" s="2" t="s">
        <v>4508</v>
      </c>
      <c r="AJ205" s="2" t="s">
        <v>4508</v>
      </c>
      <c r="AK205" s="84" t="str">
        <f>IF(Q205="",IF(U205="N","N/A",IF(AL205="","TBD",IF(AL205="N/A","N/A",IF(ISNUMBER(AL205),"Complete","")))),"Removed")</f>
        <v>N/A</v>
      </c>
      <c r="AL205" s="95" t="s">
        <v>4508</v>
      </c>
      <c r="AM205" s="89" t="str">
        <f>IF(Q205="",IF(AO205="","TBD",IF(AO205="N/A","N/A",IF(ISNUMBER(AO205),"Complete","TBD"))),"N/A")</f>
        <v>Complete</v>
      </c>
      <c r="AN205" s="13"/>
      <c r="AO205" s="95">
        <v>41339</v>
      </c>
      <c r="AP205" s="97" t="str">
        <f>IF(Q205="",IF(AK205="N/A",IF(AM205="TBD","Waiting on Router","Ready"),"TBD"),"Removed")</f>
        <v>Ready</v>
      </c>
      <c r="AQ205" s="13"/>
      <c r="AR205" s="11"/>
      <c r="AS205" s="11">
        <v>2</v>
      </c>
      <c r="AT205" s="13"/>
      <c r="AU205" s="13"/>
      <c r="AV205" s="11"/>
    </row>
    <row r="206" spans="1:48">
      <c r="A206" s="2"/>
      <c r="B206" s="73" t="s">
        <v>6823</v>
      </c>
      <c r="C206" s="73" t="s">
        <v>163</v>
      </c>
      <c r="D206" s="73" t="s">
        <v>1426</v>
      </c>
      <c r="E206" s="3"/>
      <c r="F206" s="73" t="s">
        <v>6824</v>
      </c>
      <c r="G206" s="73" t="s">
        <v>4851</v>
      </c>
      <c r="H206" s="4" t="s">
        <v>1413</v>
      </c>
      <c r="I206" s="4" t="s">
        <v>469</v>
      </c>
      <c r="J206" s="4">
        <v>25880</v>
      </c>
      <c r="K206" s="4" t="s">
        <v>3307</v>
      </c>
      <c r="L206" s="4" t="s">
        <v>3698</v>
      </c>
      <c r="M206" s="4" t="s">
        <v>3699</v>
      </c>
      <c r="N206" s="4" t="s">
        <v>6825</v>
      </c>
      <c r="O206" s="4">
        <v>941</v>
      </c>
      <c r="P206" s="3"/>
      <c r="Q206" s="4"/>
      <c r="R206" s="4" t="s">
        <v>6716</v>
      </c>
      <c r="S206" s="4" t="s">
        <v>1727</v>
      </c>
      <c r="T206" s="2" t="s">
        <v>4508</v>
      </c>
      <c r="U206" s="88" t="s">
        <v>2756</v>
      </c>
      <c r="V206" s="85" t="s">
        <v>4508</v>
      </c>
      <c r="W206" s="34" t="s">
        <v>4508</v>
      </c>
      <c r="X206" s="4" t="s">
        <v>2756</v>
      </c>
      <c r="Y206" s="2" t="s">
        <v>4508</v>
      </c>
      <c r="Z206" s="2" t="s">
        <v>4508</v>
      </c>
      <c r="AA206" s="84" t="s">
        <v>4508</v>
      </c>
      <c r="AB206" s="35">
        <v>0</v>
      </c>
      <c r="AC206" s="15" t="s">
        <v>4508</v>
      </c>
      <c r="AD206" s="2" t="s">
        <v>4508</v>
      </c>
      <c r="AE206" s="92" t="s">
        <v>4508</v>
      </c>
      <c r="AF206" s="2" t="s">
        <v>4508</v>
      </c>
      <c r="AG206" s="4" t="s">
        <v>2756</v>
      </c>
      <c r="AH206" s="89" t="s">
        <v>6806</v>
      </c>
      <c r="AI206" s="2" t="s">
        <v>4508</v>
      </c>
      <c r="AJ206" s="2" t="s">
        <v>4508</v>
      </c>
      <c r="AK206" s="84" t="s">
        <v>4508</v>
      </c>
      <c r="AL206" s="93" t="s">
        <v>4508</v>
      </c>
      <c r="AM206" s="89" t="str">
        <f>IF(Q206="",IF(AO206="","TBD",IF(AO206="N/A","N/A",IF(ISNUMBER(AO206),"Complete","TBD"))),"N/A")</f>
        <v>Complete</v>
      </c>
      <c r="AN206" s="2"/>
      <c r="AO206" s="94">
        <v>41484</v>
      </c>
      <c r="AP206" s="97" t="s">
        <v>6807</v>
      </c>
      <c r="AQ206" s="2"/>
      <c r="AR206" s="4" t="s">
        <v>6811</v>
      </c>
      <c r="AS206" s="7">
        <v>2</v>
      </c>
      <c r="AT206" s="2"/>
      <c r="AU206" s="2"/>
      <c r="AV206" s="4"/>
    </row>
    <row r="207" spans="1:48">
      <c r="A207" s="1"/>
      <c r="B207" s="72" t="s">
        <v>1906</v>
      </c>
      <c r="C207" s="72" t="s">
        <v>712</v>
      </c>
      <c r="D207" s="72" t="s">
        <v>1453</v>
      </c>
      <c r="E207" s="19" t="s">
        <v>2723</v>
      </c>
      <c r="F207" s="73" t="s">
        <v>1464</v>
      </c>
      <c r="G207" s="72" t="s">
        <v>4852</v>
      </c>
      <c r="H207" s="8" t="s">
        <v>1511</v>
      </c>
      <c r="I207" s="8" t="s">
        <v>24</v>
      </c>
      <c r="J207" s="8">
        <v>26351</v>
      </c>
      <c r="K207" s="8" t="s">
        <v>3288</v>
      </c>
      <c r="L207" s="4" t="s">
        <v>3623</v>
      </c>
      <c r="M207" s="8" t="s">
        <v>3624</v>
      </c>
      <c r="N207" s="8" t="s">
        <v>4226</v>
      </c>
      <c r="O207" s="8">
        <v>599</v>
      </c>
      <c r="P207" s="19" t="s">
        <v>4872</v>
      </c>
      <c r="Q207" s="4"/>
      <c r="R207" s="4" t="s">
        <v>2727</v>
      </c>
      <c r="S207" s="8" t="s">
        <v>2712</v>
      </c>
      <c r="T207" s="1">
        <v>40784</v>
      </c>
      <c r="U207" s="84" t="str">
        <f t="shared" ref="U207:U237" si="42">IF(T207="","N","Y")</f>
        <v>Y</v>
      </c>
      <c r="V207" s="84" t="str">
        <f t="shared" ref="V207:V237" si="43">IF(T207="","N/A",IF(T207="TBD","N","Y"))</f>
        <v>Y</v>
      </c>
      <c r="W207" s="32">
        <v>16726.98</v>
      </c>
      <c r="X207" s="8" t="s">
        <v>2756</v>
      </c>
      <c r="Y207" s="1"/>
      <c r="Z207" s="1">
        <v>40899</v>
      </c>
      <c r="AA207" s="84" t="str">
        <f t="shared" ref="AA207:AA237" si="44">IF(V207="N/A","N/A",IF(Z207="","N","Y"))</f>
        <v>Y</v>
      </c>
      <c r="AB207" s="33">
        <v>975</v>
      </c>
      <c r="AC207" s="15">
        <f t="shared" ref="AC207:AC237" si="45">IF(U207="N",0,IF(AB207="","TBD",IF(AB207="N/A",0,IF(ISNUMBER(AB207)=TRUE,AB207,"Included"))))</f>
        <v>975</v>
      </c>
      <c r="AD207" s="1">
        <v>41030</v>
      </c>
      <c r="AE207" s="92" t="str">
        <f t="shared" ref="AE207:AE237" si="46">IF(Q207="",IF(U207="N","N/A",IF(AD207="N/A","N/A",IF(AD207="","TBD",IF(ISNUMBER(AF207),"Complete","Complete")))),"""Removed")</f>
        <v>Complete</v>
      </c>
      <c r="AF207" s="1">
        <v>40955</v>
      </c>
      <c r="AG207" s="8" t="s">
        <v>2756</v>
      </c>
      <c r="AH207" s="89" t="str">
        <f t="shared" ref="AH207:AH237" si="47">IF(Q207="",IF(U207="N","No Build Required",IF(AG207="N","No Build Required",IF(AG207="N/A","No Build Required",IF(AG207="","TBD",IF(ISNUMBER(AJ207),"Complete",IF(ISNUMBER(AI207),"Scheduled","TBD")))))),"Removed")</f>
        <v>No Build Required</v>
      </c>
      <c r="AI207" s="2" t="s">
        <v>4508</v>
      </c>
      <c r="AJ207" s="2" t="s">
        <v>4508</v>
      </c>
      <c r="AK207" s="84" t="str">
        <f>IF(Q207="",IF(U207="N","N/A",IF(AL207="","TBD",IF(AL207="N/A","N/A",IF(ISNUMBER(AL207),"Complete","")))),"Removed")</f>
        <v>Complete</v>
      </c>
      <c r="AL207" s="93">
        <v>40955</v>
      </c>
      <c r="AM207" s="89" t="str">
        <f>IF(Q207="",IF(AO207="","TBD",IF(AO207="N/A","N/A",IF(ISNUMBER(AO207),"Complete","TBD"))),"N/A")</f>
        <v>Complete</v>
      </c>
      <c r="AN207" s="1"/>
      <c r="AO207" s="93">
        <v>41192</v>
      </c>
      <c r="AP207" s="97" t="str">
        <f>IF(Q207="",IF(AK207="Complete",IF(AM207="TBD","Waiting on Router","Ready"),"Pending Fiber Completion"),"Removed")</f>
        <v>Ready</v>
      </c>
      <c r="AQ207" s="1"/>
      <c r="AR207" s="4"/>
      <c r="AS207" s="9">
        <v>1</v>
      </c>
      <c r="AT207" s="1"/>
      <c r="AU207" s="1"/>
      <c r="AV207" s="4"/>
    </row>
    <row r="208" spans="1:48">
      <c r="A208" s="1"/>
      <c r="B208" s="72" t="s">
        <v>1907</v>
      </c>
      <c r="C208" s="72" t="s">
        <v>712</v>
      </c>
      <c r="D208" s="72" t="s">
        <v>762</v>
      </c>
      <c r="E208" s="19" t="s">
        <v>2723</v>
      </c>
      <c r="F208" s="73" t="s">
        <v>1718</v>
      </c>
      <c r="G208" s="72" t="s">
        <v>4851</v>
      </c>
      <c r="H208" s="8" t="s">
        <v>5480</v>
      </c>
      <c r="I208" s="8" t="s">
        <v>24</v>
      </c>
      <c r="J208" s="8">
        <v>26351</v>
      </c>
      <c r="K208" s="8" t="s">
        <v>5481</v>
      </c>
      <c r="L208" s="4" t="s">
        <v>5482</v>
      </c>
      <c r="M208" s="8"/>
      <c r="N208" s="8" t="s">
        <v>5483</v>
      </c>
      <c r="O208" s="8">
        <v>611</v>
      </c>
      <c r="P208" s="19" t="s">
        <v>4812</v>
      </c>
      <c r="Q208" s="4"/>
      <c r="R208" s="4" t="s">
        <v>4071</v>
      </c>
      <c r="S208" s="8" t="s">
        <v>1727</v>
      </c>
      <c r="T208" s="1"/>
      <c r="U208" s="77" t="str">
        <f t="shared" si="42"/>
        <v>N</v>
      </c>
      <c r="V208" s="77" t="str">
        <f t="shared" si="43"/>
        <v>N/A</v>
      </c>
      <c r="W208" s="32"/>
      <c r="X208" s="8" t="s">
        <v>4508</v>
      </c>
      <c r="Y208" s="1"/>
      <c r="Z208" s="1"/>
      <c r="AA208" s="84" t="str">
        <f t="shared" si="44"/>
        <v>N/A</v>
      </c>
      <c r="AB208" s="33">
        <v>0</v>
      </c>
      <c r="AC208" s="15">
        <f t="shared" si="45"/>
        <v>0</v>
      </c>
      <c r="AD208" s="1"/>
      <c r="AE208" s="92" t="str">
        <f t="shared" si="46"/>
        <v>N/A</v>
      </c>
      <c r="AF208" s="1"/>
      <c r="AG208" s="8" t="s">
        <v>2756</v>
      </c>
      <c r="AH208" s="89" t="str">
        <f t="shared" si="47"/>
        <v>No Build Required</v>
      </c>
      <c r="AI208" s="1" t="s">
        <v>4508</v>
      </c>
      <c r="AJ208" s="1" t="s">
        <v>4508</v>
      </c>
      <c r="AK208" s="84" t="str">
        <f>IF(Q208="",IF(U208="N","N/A",IF(AL208="","TBD",IF(AL208="N/A","N/A",IF(ISNUMBER(AL208),"Complete","")))),"Removed")</f>
        <v>N/A</v>
      </c>
      <c r="AL208" s="93" t="s">
        <v>4508</v>
      </c>
      <c r="AM208" s="89" t="str">
        <f>IF(Q208="",IF(AO208="","TBD",IF(AO208="N/A","N/A",IF(ISNUMBER(AO208),"Complete","TBD"))),"N/A")</f>
        <v>Complete</v>
      </c>
      <c r="AN208" s="1">
        <v>41103</v>
      </c>
      <c r="AO208" s="93">
        <v>41087</v>
      </c>
      <c r="AP208" s="97" t="str">
        <f>IF(Q208="",IF(AK208="N/A",IF(AM208="TBD","Waiting on Router","Ready"),"TBD"),"Removed")</f>
        <v>Ready</v>
      </c>
      <c r="AQ208" s="1">
        <v>41103</v>
      </c>
      <c r="AR208" s="4"/>
      <c r="AS208" s="9">
        <v>1</v>
      </c>
      <c r="AT208" s="1"/>
      <c r="AU208" s="1"/>
      <c r="AV208" s="4"/>
    </row>
    <row r="209" spans="1:48">
      <c r="A209" s="2"/>
      <c r="B209" s="73" t="s">
        <v>1908</v>
      </c>
      <c r="C209" s="73" t="s">
        <v>712</v>
      </c>
      <c r="D209" s="73" t="s">
        <v>774</v>
      </c>
      <c r="E209" s="3" t="s">
        <v>2723</v>
      </c>
      <c r="F209" s="73" t="s">
        <v>863</v>
      </c>
      <c r="G209" s="73" t="s">
        <v>4851</v>
      </c>
      <c r="H209" s="4" t="s">
        <v>5484</v>
      </c>
      <c r="I209" s="4" t="s">
        <v>24</v>
      </c>
      <c r="J209" s="4">
        <v>26351</v>
      </c>
      <c r="K209" s="4" t="s">
        <v>5485</v>
      </c>
      <c r="L209" s="4" t="s">
        <v>3700</v>
      </c>
      <c r="M209" s="4" t="s">
        <v>3701</v>
      </c>
      <c r="N209" s="4" t="s">
        <v>5486</v>
      </c>
      <c r="O209" s="4">
        <v>328</v>
      </c>
      <c r="P209" s="3"/>
      <c r="Q209" s="4"/>
      <c r="R209" s="4" t="s">
        <v>4071</v>
      </c>
      <c r="S209" s="4" t="s">
        <v>2713</v>
      </c>
      <c r="T209" s="2"/>
      <c r="U209" s="77" t="str">
        <f t="shared" si="42"/>
        <v>N</v>
      </c>
      <c r="V209" s="77" t="str">
        <f t="shared" si="43"/>
        <v>N/A</v>
      </c>
      <c r="W209" s="34"/>
      <c r="X209" s="8" t="s">
        <v>4508</v>
      </c>
      <c r="Y209" s="2"/>
      <c r="Z209" s="2"/>
      <c r="AA209" s="84" t="str">
        <f t="shared" si="44"/>
        <v>N/A</v>
      </c>
      <c r="AB209" s="33">
        <v>0</v>
      </c>
      <c r="AC209" s="15">
        <f t="shared" si="45"/>
        <v>0</v>
      </c>
      <c r="AD209" s="2"/>
      <c r="AE209" s="92" t="str">
        <f t="shared" si="46"/>
        <v>N/A</v>
      </c>
      <c r="AF209" s="2"/>
      <c r="AG209" s="4" t="s">
        <v>2756</v>
      </c>
      <c r="AH209" s="89" t="str">
        <f t="shared" si="47"/>
        <v>No Build Required</v>
      </c>
      <c r="AI209" s="2" t="s">
        <v>4508</v>
      </c>
      <c r="AJ209" s="2" t="s">
        <v>4508</v>
      </c>
      <c r="AK209" s="84" t="str">
        <f>IF(Q209="",IF(U209="N","N/A",IF(AL209="","TBD",IF(AL209="N/A","N/A",IF(ISNUMBER(AL209),"Complete","")))),"Removed")</f>
        <v>N/A</v>
      </c>
      <c r="AL209" s="93" t="s">
        <v>4508</v>
      </c>
      <c r="AM209" s="89" t="str">
        <f>IF(Q209="",IF(AO209="","TBD",IF(AO209="N/A","N/A",IF(ISNUMBER(AO209),"Complete","TBD"))),"N/A")</f>
        <v>Complete</v>
      </c>
      <c r="AN209" s="2">
        <v>40912</v>
      </c>
      <c r="AO209" s="94">
        <v>40716</v>
      </c>
      <c r="AP209" s="97" t="str">
        <f>IF(Q209="",IF(AK209="N/A",IF(AM209="TBD","Waiting on Router","Ready"),"TBD"),"Removed")</f>
        <v>Ready</v>
      </c>
      <c r="AQ209" s="2">
        <v>40913</v>
      </c>
      <c r="AR209" s="4"/>
      <c r="AS209" s="7">
        <v>1</v>
      </c>
      <c r="AT209" s="2"/>
      <c r="AU209" s="2"/>
      <c r="AV209" s="4"/>
    </row>
    <row r="210" spans="1:48">
      <c r="A210" s="2"/>
      <c r="B210" s="73" t="s">
        <v>1909</v>
      </c>
      <c r="C210" s="73" t="s">
        <v>712</v>
      </c>
      <c r="D210" s="73" t="s">
        <v>774</v>
      </c>
      <c r="E210" s="3" t="s">
        <v>2723</v>
      </c>
      <c r="F210" s="73" t="s">
        <v>864</v>
      </c>
      <c r="G210" s="73" t="s">
        <v>4851</v>
      </c>
      <c r="H210" s="4" t="s">
        <v>5487</v>
      </c>
      <c r="I210" s="4" t="s">
        <v>24</v>
      </c>
      <c r="J210" s="4">
        <v>26351</v>
      </c>
      <c r="K210" s="4" t="s">
        <v>5488</v>
      </c>
      <c r="L210" s="4" t="s">
        <v>3700</v>
      </c>
      <c r="M210" s="4" t="s">
        <v>3701</v>
      </c>
      <c r="N210" s="4" t="s">
        <v>5489</v>
      </c>
      <c r="O210" s="4">
        <v>329</v>
      </c>
      <c r="P210" s="3"/>
      <c r="Q210" s="4"/>
      <c r="R210" s="4" t="s">
        <v>4071</v>
      </c>
      <c r="S210" s="4" t="s">
        <v>2713</v>
      </c>
      <c r="T210" s="2"/>
      <c r="U210" s="77" t="str">
        <f t="shared" si="42"/>
        <v>N</v>
      </c>
      <c r="V210" s="77" t="str">
        <f t="shared" si="43"/>
        <v>N/A</v>
      </c>
      <c r="W210" s="34"/>
      <c r="X210" s="8" t="s">
        <v>4508</v>
      </c>
      <c r="Y210" s="2"/>
      <c r="Z210" s="2"/>
      <c r="AA210" s="84" t="str">
        <f t="shared" si="44"/>
        <v>N/A</v>
      </c>
      <c r="AB210" s="33">
        <v>0</v>
      </c>
      <c r="AC210" s="15">
        <f t="shared" si="45"/>
        <v>0</v>
      </c>
      <c r="AD210" s="2"/>
      <c r="AE210" s="92" t="str">
        <f t="shared" si="46"/>
        <v>N/A</v>
      </c>
      <c r="AF210" s="2"/>
      <c r="AG210" s="4" t="s">
        <v>2756</v>
      </c>
      <c r="AH210" s="89" t="str">
        <f t="shared" si="47"/>
        <v>No Build Required</v>
      </c>
      <c r="AI210" s="2" t="s">
        <v>4508</v>
      </c>
      <c r="AJ210" s="2" t="s">
        <v>4508</v>
      </c>
      <c r="AK210" s="84" t="str">
        <f>IF(Q210="",IF(U210="N","N/A",IF(AL210="","TBD",IF(AL210="N/A","N/A",IF(ISNUMBER(AL210),"Complete","")))),"Removed")</f>
        <v>N/A</v>
      </c>
      <c r="AL210" s="93" t="s">
        <v>4508</v>
      </c>
      <c r="AM210" s="89" t="str">
        <f>IF(Q210="",IF(AO210="","TBD",IF(AO210="N/A","N/A",IF(ISNUMBER(AO210),"Complete","TBD"))),"N/A")</f>
        <v>Complete</v>
      </c>
      <c r="AN210" s="2">
        <v>40912</v>
      </c>
      <c r="AO210" s="94">
        <v>40865</v>
      </c>
      <c r="AP210" s="97" t="str">
        <f>IF(Q210="",IF(AK210="N/A",IF(AM210="TBD","Waiting on Router","Ready"),"TBD"),"Removed")</f>
        <v>Ready</v>
      </c>
      <c r="AQ210" s="2">
        <v>40913</v>
      </c>
      <c r="AR210" s="4"/>
      <c r="AS210" s="7">
        <v>1</v>
      </c>
      <c r="AT210" s="2"/>
      <c r="AU210" s="2"/>
      <c r="AV210" s="4"/>
    </row>
    <row r="211" spans="1:48">
      <c r="A211" s="2"/>
      <c r="B211" s="73" t="s">
        <v>1910</v>
      </c>
      <c r="C211" s="73" t="s">
        <v>712</v>
      </c>
      <c r="D211" s="73" t="s">
        <v>774</v>
      </c>
      <c r="E211" s="3" t="s">
        <v>2723</v>
      </c>
      <c r="F211" s="73" t="s">
        <v>865</v>
      </c>
      <c r="G211" s="73" t="s">
        <v>4852</v>
      </c>
      <c r="H211" s="4" t="s">
        <v>866</v>
      </c>
      <c r="I211" s="4" t="s">
        <v>867</v>
      </c>
      <c r="J211" s="4">
        <v>25267</v>
      </c>
      <c r="K211" s="4" t="s">
        <v>3287</v>
      </c>
      <c r="L211" s="4" t="s">
        <v>3700</v>
      </c>
      <c r="M211" s="4" t="s">
        <v>3701</v>
      </c>
      <c r="N211" s="4" t="s">
        <v>3538</v>
      </c>
      <c r="O211" s="4">
        <v>330</v>
      </c>
      <c r="P211" s="3"/>
      <c r="Q211" s="4"/>
      <c r="R211" s="4" t="s">
        <v>2727</v>
      </c>
      <c r="S211" s="4" t="s">
        <v>2713</v>
      </c>
      <c r="T211" s="2">
        <v>40784</v>
      </c>
      <c r="U211" s="88" t="str">
        <f t="shared" si="42"/>
        <v>Y</v>
      </c>
      <c r="V211" s="88" t="str">
        <f t="shared" si="43"/>
        <v>Y</v>
      </c>
      <c r="W211" s="34">
        <v>39467.47</v>
      </c>
      <c r="X211" s="4" t="s">
        <v>2756</v>
      </c>
      <c r="Y211" s="2"/>
      <c r="Z211" s="2">
        <v>40899</v>
      </c>
      <c r="AA211" s="84" t="str">
        <f t="shared" si="44"/>
        <v>Y</v>
      </c>
      <c r="AB211" s="35">
        <v>7397</v>
      </c>
      <c r="AC211" s="15">
        <f t="shared" si="45"/>
        <v>7397</v>
      </c>
      <c r="AD211" s="2">
        <v>41030</v>
      </c>
      <c r="AE211" s="92" t="str">
        <f t="shared" si="46"/>
        <v>Complete</v>
      </c>
      <c r="AF211" s="2">
        <v>41008</v>
      </c>
      <c r="AG211" s="4" t="s">
        <v>2756</v>
      </c>
      <c r="AH211" s="89" t="str">
        <f t="shared" si="47"/>
        <v>No Build Required</v>
      </c>
      <c r="AI211" s="2" t="s">
        <v>4508</v>
      </c>
      <c r="AJ211" s="2" t="s">
        <v>4508</v>
      </c>
      <c r="AK211" s="84" t="str">
        <f>IF(Q211="",IF(U211="N","N/A",IF(AL211="","TBD",IF(AL211="N/A","N/A",IF(ISNUMBER(AL211),"Complete","")))),"Removed")</f>
        <v>Complete</v>
      </c>
      <c r="AL211" s="94">
        <v>41008</v>
      </c>
      <c r="AM211" s="89" t="str">
        <f>IF(Q211="",IF(AO211="","TBD",IF(AO211="N/A","N/A",IF(ISNUMBER(AO211),"Complete","TBD"))),"N/A")</f>
        <v>Complete</v>
      </c>
      <c r="AN211" s="2">
        <v>41012</v>
      </c>
      <c r="AO211" s="94">
        <v>40878</v>
      </c>
      <c r="AP211" s="97" t="str">
        <f>IF(Q211="",IF(AK211="Complete",IF(AM211="TBD","Waiting on Router","Ready"),"Pending Fiber Completion"),"Removed")</f>
        <v>Ready</v>
      </c>
      <c r="AQ211" s="2">
        <v>41012</v>
      </c>
      <c r="AR211" s="4"/>
      <c r="AS211" s="7">
        <v>1</v>
      </c>
      <c r="AT211" s="2"/>
      <c r="AU211" s="2"/>
      <c r="AV211" s="4"/>
    </row>
    <row r="212" spans="1:48">
      <c r="A212" s="2"/>
      <c r="B212" s="73" t="s">
        <v>1911</v>
      </c>
      <c r="C212" s="73" t="s">
        <v>712</v>
      </c>
      <c r="D212" s="73" t="s">
        <v>774</v>
      </c>
      <c r="E212" s="3" t="s">
        <v>2723</v>
      </c>
      <c r="F212" s="73" t="s">
        <v>868</v>
      </c>
      <c r="G212" s="73" t="s">
        <v>4852</v>
      </c>
      <c r="H212" s="4" t="s">
        <v>869</v>
      </c>
      <c r="I212" s="4" t="s">
        <v>870</v>
      </c>
      <c r="J212" s="4">
        <v>26430</v>
      </c>
      <c r="K212" s="4" t="s">
        <v>3286</v>
      </c>
      <c r="L212" s="4" t="s">
        <v>3700</v>
      </c>
      <c r="M212" s="4" t="s">
        <v>3701</v>
      </c>
      <c r="N212" s="4" t="s">
        <v>3539</v>
      </c>
      <c r="O212" s="4">
        <v>331</v>
      </c>
      <c r="P212" s="3"/>
      <c r="Q212" s="4"/>
      <c r="R212" s="4" t="s">
        <v>2727</v>
      </c>
      <c r="S212" s="4" t="s">
        <v>2713</v>
      </c>
      <c r="T212" s="2">
        <v>40778</v>
      </c>
      <c r="U212" s="88" t="str">
        <f t="shared" si="42"/>
        <v>Y</v>
      </c>
      <c r="V212" s="88" t="str">
        <f t="shared" si="43"/>
        <v>Y</v>
      </c>
      <c r="W212" s="34">
        <v>17713.03</v>
      </c>
      <c r="X212" s="4" t="s">
        <v>2756</v>
      </c>
      <c r="Y212" s="2"/>
      <c r="Z212" s="2">
        <v>40899</v>
      </c>
      <c r="AA212" s="84" t="str">
        <f t="shared" si="44"/>
        <v>Y</v>
      </c>
      <c r="AB212" s="35">
        <v>1401</v>
      </c>
      <c r="AC212" s="15">
        <f t="shared" si="45"/>
        <v>1401</v>
      </c>
      <c r="AD212" s="2">
        <v>41030</v>
      </c>
      <c r="AE212" s="92" t="str">
        <f t="shared" si="46"/>
        <v>Complete</v>
      </c>
      <c r="AF212" s="2">
        <v>40932</v>
      </c>
      <c r="AG212" s="4" t="s">
        <v>697</v>
      </c>
      <c r="AH212" s="89" t="str">
        <f t="shared" si="47"/>
        <v>TBD</v>
      </c>
      <c r="AI212" s="2" t="s">
        <v>4508</v>
      </c>
      <c r="AJ212" s="2" t="s">
        <v>4508</v>
      </c>
      <c r="AK212" s="84" t="str">
        <f>IF(Q212="",IF(U212="N","N/A",IF(AL212="","TBD",IF(AL212="N/A","N/A",IF(ISNUMBER(AL212),"Complete","")))),"Removed")</f>
        <v>Complete</v>
      </c>
      <c r="AL212" s="94">
        <v>40932</v>
      </c>
      <c r="AM212" s="89" t="str">
        <f>IF(Q212="",IF(AO212="","TBD",IF(AO212="N/A","N/A",IF(ISNUMBER(AO212),"Complete","TBD"))),"N/A")</f>
        <v>Complete</v>
      </c>
      <c r="AN212" s="2">
        <v>40941</v>
      </c>
      <c r="AO212" s="94">
        <v>40875</v>
      </c>
      <c r="AP212" s="97" t="str">
        <f>IF(Q212="",IF(AK212="Complete",IF(AM212="TBD","Waiting on Router","Ready"),"Pending Fiber Completion"),"Removed")</f>
        <v>Ready</v>
      </c>
      <c r="AQ212" s="2">
        <v>40941</v>
      </c>
      <c r="AR212" s="4" t="s">
        <v>4716</v>
      </c>
      <c r="AS212" s="7">
        <v>1</v>
      </c>
      <c r="AT212" s="2"/>
      <c r="AU212" s="2"/>
      <c r="AV212" s="4"/>
    </row>
    <row r="213" spans="1:48">
      <c r="A213" s="2"/>
      <c r="B213" s="73" t="s">
        <v>1912</v>
      </c>
      <c r="C213" s="73" t="s">
        <v>712</v>
      </c>
      <c r="D213" s="73" t="s">
        <v>774</v>
      </c>
      <c r="E213" s="3" t="s">
        <v>2723</v>
      </c>
      <c r="F213" s="73" t="s">
        <v>871</v>
      </c>
      <c r="G213" s="73" t="s">
        <v>4852</v>
      </c>
      <c r="H213" s="4" t="s">
        <v>2738</v>
      </c>
      <c r="I213" s="4" t="s">
        <v>872</v>
      </c>
      <c r="J213" s="4">
        <v>26443</v>
      </c>
      <c r="K213" s="4" t="s">
        <v>3285</v>
      </c>
      <c r="L213" s="4" t="s">
        <v>3700</v>
      </c>
      <c r="M213" s="4" t="s">
        <v>3701</v>
      </c>
      <c r="N213" s="4" t="s">
        <v>3540</v>
      </c>
      <c r="O213" s="4">
        <v>332</v>
      </c>
      <c r="P213" s="3"/>
      <c r="Q213" s="4"/>
      <c r="R213" s="4" t="s">
        <v>2727</v>
      </c>
      <c r="S213" s="4" t="s">
        <v>2713</v>
      </c>
      <c r="T213" s="2">
        <v>40793</v>
      </c>
      <c r="U213" s="88" t="str">
        <f t="shared" si="42"/>
        <v>Y</v>
      </c>
      <c r="V213" s="88" t="str">
        <f t="shared" si="43"/>
        <v>Y</v>
      </c>
      <c r="W213" s="34">
        <v>147640.28</v>
      </c>
      <c r="X213" s="4" t="s">
        <v>697</v>
      </c>
      <c r="Y213" s="2">
        <v>40854</v>
      </c>
      <c r="Z213" s="2">
        <v>40899</v>
      </c>
      <c r="AA213" s="84" t="str">
        <f t="shared" si="44"/>
        <v>Y</v>
      </c>
      <c r="AB213" s="35">
        <v>19272</v>
      </c>
      <c r="AC213" s="15">
        <f t="shared" si="45"/>
        <v>19272</v>
      </c>
      <c r="AD213" s="2">
        <v>41030</v>
      </c>
      <c r="AE213" s="92" t="str">
        <f t="shared" si="46"/>
        <v>Complete</v>
      </c>
      <c r="AF213" s="2">
        <v>41025</v>
      </c>
      <c r="AG213" s="4" t="s">
        <v>2756</v>
      </c>
      <c r="AH213" s="89" t="str">
        <f t="shared" si="47"/>
        <v>No Build Required</v>
      </c>
      <c r="AI213" s="2" t="s">
        <v>4508</v>
      </c>
      <c r="AJ213" s="2" t="s">
        <v>4508</v>
      </c>
      <c r="AK213" s="84" t="str">
        <f>IF(Q213="",IF(U213="N","N/A",IF(AL213="","TBD",IF(AL213="N/A","N/A",IF(ISNUMBER(AL213),"Complete","")))),"Removed")</f>
        <v>Complete</v>
      </c>
      <c r="AL213" s="94">
        <v>41025</v>
      </c>
      <c r="AM213" s="89" t="str">
        <f>IF(Q213="",IF(AO213="","TBD",IF(AO213="N/A","N/A",IF(ISNUMBER(AO213),"Complete","TBD"))),"N/A")</f>
        <v>Complete</v>
      </c>
      <c r="AN213" s="2">
        <v>41033</v>
      </c>
      <c r="AO213" s="94">
        <v>40862</v>
      </c>
      <c r="AP213" s="97" t="str">
        <f>IF(Q213="",IF(AK213="Complete",IF(AM213="TBD","Waiting on Router","Ready"),"Pending Fiber Completion"),"Removed")</f>
        <v>Ready</v>
      </c>
      <c r="AQ213" s="2">
        <v>41033</v>
      </c>
      <c r="AR213" s="4"/>
      <c r="AS213" s="7">
        <v>1</v>
      </c>
      <c r="AT213" s="2"/>
      <c r="AU213" s="2"/>
      <c r="AV213" s="4"/>
    </row>
    <row r="214" spans="1:48">
      <c r="A214" s="2"/>
      <c r="B214" s="73" t="s">
        <v>1913</v>
      </c>
      <c r="C214" s="73" t="s">
        <v>712</v>
      </c>
      <c r="D214" s="73" t="s">
        <v>763</v>
      </c>
      <c r="E214" s="4" t="s">
        <v>2723</v>
      </c>
      <c r="F214" s="73" t="s">
        <v>626</v>
      </c>
      <c r="G214" s="73" t="s">
        <v>4852</v>
      </c>
      <c r="H214" s="4" t="s">
        <v>627</v>
      </c>
      <c r="I214" s="4" t="s">
        <v>24</v>
      </c>
      <c r="J214" s="4">
        <v>26351</v>
      </c>
      <c r="K214" s="4" t="s">
        <v>3284</v>
      </c>
      <c r="L214" s="4"/>
      <c r="M214" s="4"/>
      <c r="N214" s="4" t="s">
        <v>4125</v>
      </c>
      <c r="O214" s="4">
        <v>801</v>
      </c>
      <c r="P214" s="4"/>
      <c r="Q214" s="4"/>
      <c r="R214" s="4" t="s">
        <v>2727</v>
      </c>
      <c r="S214" s="4" t="s">
        <v>2712</v>
      </c>
      <c r="T214" s="2">
        <v>40778</v>
      </c>
      <c r="U214" s="86" t="str">
        <f t="shared" si="42"/>
        <v>Y</v>
      </c>
      <c r="V214" s="86" t="str">
        <f t="shared" si="43"/>
        <v>Y</v>
      </c>
      <c r="W214" s="34">
        <v>34902</v>
      </c>
      <c r="X214" s="4" t="s">
        <v>697</v>
      </c>
      <c r="Y214" s="2">
        <v>40854</v>
      </c>
      <c r="Z214" s="2">
        <v>40899</v>
      </c>
      <c r="AA214" s="84" t="str">
        <f t="shared" si="44"/>
        <v>Y</v>
      </c>
      <c r="AB214" s="35">
        <v>2384</v>
      </c>
      <c r="AC214" s="15">
        <f t="shared" si="45"/>
        <v>2384</v>
      </c>
      <c r="AD214" s="2">
        <v>41030</v>
      </c>
      <c r="AE214" s="92" t="str">
        <f t="shared" si="46"/>
        <v>Complete</v>
      </c>
      <c r="AF214" s="2">
        <v>40947</v>
      </c>
      <c r="AG214" s="4" t="s">
        <v>697</v>
      </c>
      <c r="AH214" s="89" t="str">
        <f t="shared" si="47"/>
        <v>Complete</v>
      </c>
      <c r="AI214" s="2">
        <v>40705</v>
      </c>
      <c r="AJ214" s="2">
        <v>41019</v>
      </c>
      <c r="AK214" s="84" t="str">
        <f>IF(Q214="",IF(U214="N","N/A",IF(AL214="","TBD",IF(AL214="N/A","N/A",IF(ISNUMBER(AL214),"Complete","")))),"Removed")</f>
        <v>Complete</v>
      </c>
      <c r="AL214" s="94">
        <v>41012</v>
      </c>
      <c r="AM214" s="89" t="str">
        <f>IF(Q214="",IF(AO214="","TBD",IF(AO214="N/A","N/A",IF(ISNUMBER(AO214),"Complete","TBD"))),"N/A")</f>
        <v>Complete</v>
      </c>
      <c r="AN214" s="2"/>
      <c r="AO214" s="94">
        <v>41087</v>
      </c>
      <c r="AP214" s="97" t="str">
        <f>IF(Q214="",IF(AK214="Complete",IF(AM214="TBD","Waiting on Router","Ready"),"Pending Fiber Completion"),"Removed")</f>
        <v>Ready</v>
      </c>
      <c r="AQ214" s="2"/>
      <c r="AR214" s="4"/>
      <c r="AS214" s="7">
        <v>1</v>
      </c>
      <c r="AT214" s="2"/>
      <c r="AU214" s="2"/>
      <c r="AV214" s="4"/>
    </row>
    <row r="215" spans="1:48">
      <c r="A215" s="2"/>
      <c r="B215" s="73" t="s">
        <v>1914</v>
      </c>
      <c r="C215" s="73" t="s">
        <v>712</v>
      </c>
      <c r="D215" s="73" t="s">
        <v>710</v>
      </c>
      <c r="E215" s="4" t="s">
        <v>2723</v>
      </c>
      <c r="F215" s="73" t="s">
        <v>4833</v>
      </c>
      <c r="G215" s="73" t="s">
        <v>4852</v>
      </c>
      <c r="H215" s="4" t="s">
        <v>23</v>
      </c>
      <c r="I215" s="4" t="s">
        <v>24</v>
      </c>
      <c r="J215" s="4">
        <v>26351</v>
      </c>
      <c r="K215" s="4" t="s">
        <v>3283</v>
      </c>
      <c r="L215" s="4" t="s">
        <v>3771</v>
      </c>
      <c r="M215" s="4" t="s">
        <v>3772</v>
      </c>
      <c r="N215" s="4" t="s">
        <v>4290</v>
      </c>
      <c r="O215" s="4">
        <v>1041</v>
      </c>
      <c r="P215" s="4"/>
      <c r="Q215" s="4"/>
      <c r="R215" s="4" t="s">
        <v>2727</v>
      </c>
      <c r="S215" s="4" t="s">
        <v>2714</v>
      </c>
      <c r="T215" s="2">
        <v>40778</v>
      </c>
      <c r="U215" s="86" t="str">
        <f t="shared" si="42"/>
        <v>Y</v>
      </c>
      <c r="V215" s="86" t="str">
        <f t="shared" si="43"/>
        <v>Y</v>
      </c>
      <c r="W215" s="34">
        <v>27781.279999999999</v>
      </c>
      <c r="X215" s="4" t="s">
        <v>2756</v>
      </c>
      <c r="Y215" s="2"/>
      <c r="Z215" s="2">
        <v>40899</v>
      </c>
      <c r="AA215" s="84" t="str">
        <f t="shared" si="44"/>
        <v>Y</v>
      </c>
      <c r="AB215" s="35">
        <v>4677</v>
      </c>
      <c r="AC215" s="15">
        <f t="shared" si="45"/>
        <v>4677</v>
      </c>
      <c r="AD215" s="2">
        <v>41030</v>
      </c>
      <c r="AE215" s="92" t="str">
        <f t="shared" si="46"/>
        <v>Complete</v>
      </c>
      <c r="AF215" s="2">
        <v>40942</v>
      </c>
      <c r="AG215" s="4" t="s">
        <v>697</v>
      </c>
      <c r="AH215" s="89" t="str">
        <f t="shared" si="47"/>
        <v>Complete</v>
      </c>
      <c r="AI215" s="2">
        <v>41060</v>
      </c>
      <c r="AJ215" s="2">
        <v>41019</v>
      </c>
      <c r="AK215" s="84" t="str">
        <f>IF(Q215="",IF(U215="N","N/A",IF(AL215="","TBD",IF(AL215="N/A","N/A",IF(ISNUMBER(AL215),"Complete","")))),"Removed")</f>
        <v>Complete</v>
      </c>
      <c r="AL215" s="94">
        <v>41197</v>
      </c>
      <c r="AM215" s="89" t="str">
        <f>IF(Q215="",IF(AO215="","TBD",IF(AO215="N/A","N/A",IF(ISNUMBER(AO215),"Complete","TBD"))),"N/A")</f>
        <v>Complete</v>
      </c>
      <c r="AN215" s="2"/>
      <c r="AO215" s="94">
        <v>41271</v>
      </c>
      <c r="AP215" s="97" t="str">
        <f>IF(Q215="",IF(AK215="Complete",IF(AM215="TBD","Waiting on Router","Ready"),"Pending Fiber Completion"),"Removed")</f>
        <v>Ready</v>
      </c>
      <c r="AQ215" s="2"/>
      <c r="AR215" s="4"/>
      <c r="AS215" s="7">
        <v>1</v>
      </c>
      <c r="AT215" s="2"/>
      <c r="AU215" s="2"/>
      <c r="AV215" s="4"/>
    </row>
    <row r="216" spans="1:48">
      <c r="A216" s="13"/>
      <c r="B216" s="73" t="s">
        <v>5137</v>
      </c>
      <c r="C216" s="73" t="s">
        <v>712</v>
      </c>
      <c r="D216" s="73" t="s">
        <v>4566</v>
      </c>
      <c r="E216" s="4" t="s">
        <v>2723</v>
      </c>
      <c r="F216" s="82" t="s">
        <v>5087</v>
      </c>
      <c r="G216" s="81" t="s">
        <v>4851</v>
      </c>
      <c r="H216" s="38" t="s">
        <v>5490</v>
      </c>
      <c r="I216" s="6" t="s">
        <v>24</v>
      </c>
      <c r="J216" s="4"/>
      <c r="K216" s="6"/>
      <c r="L216" s="11"/>
      <c r="M216" s="6"/>
      <c r="N216" s="6" t="s">
        <v>5491</v>
      </c>
      <c r="O216" s="6">
        <v>981</v>
      </c>
      <c r="P216" s="6"/>
      <c r="Q216" s="11"/>
      <c r="R216" s="11" t="s">
        <v>5222</v>
      </c>
      <c r="S216" s="6"/>
      <c r="T216" s="13"/>
      <c r="U216" s="77" t="str">
        <f t="shared" si="42"/>
        <v>N</v>
      </c>
      <c r="V216" s="77" t="str">
        <f t="shared" si="43"/>
        <v>N/A</v>
      </c>
      <c r="W216" s="22"/>
      <c r="X216" s="8" t="s">
        <v>4508</v>
      </c>
      <c r="Y216" s="13"/>
      <c r="Z216" s="13"/>
      <c r="AA216" s="84" t="str">
        <f t="shared" si="44"/>
        <v>N/A</v>
      </c>
      <c r="AB216" s="33">
        <v>0</v>
      </c>
      <c r="AC216" s="15">
        <f t="shared" si="45"/>
        <v>0</v>
      </c>
      <c r="AD216" s="13"/>
      <c r="AE216" s="92" t="str">
        <f t="shared" si="46"/>
        <v>N/A</v>
      </c>
      <c r="AF216" s="13"/>
      <c r="AG216" s="6" t="s">
        <v>2756</v>
      </c>
      <c r="AH216" s="89" t="str">
        <f t="shared" si="47"/>
        <v>No Build Required</v>
      </c>
      <c r="AI216" s="2" t="s">
        <v>4508</v>
      </c>
      <c r="AJ216" s="2" t="s">
        <v>4508</v>
      </c>
      <c r="AK216" s="84" t="str">
        <f>IF(Q216="",IF(U216="N","N/A",IF(AL216="","TBD",IF(AL216="N/A","N/A",IF(ISNUMBER(AL216),"Complete","")))),"Removed")</f>
        <v>N/A</v>
      </c>
      <c r="AL216" s="95" t="s">
        <v>4508</v>
      </c>
      <c r="AM216" s="89" t="str">
        <f>IF(Q216="",IF(AO216="","TBD",IF(AO216="N/A","N/A",IF(ISNUMBER(AO216),"Complete","TBD"))),"N/A")</f>
        <v>Complete</v>
      </c>
      <c r="AN216" s="13"/>
      <c r="AO216" s="95">
        <v>41304</v>
      </c>
      <c r="AP216" s="97" t="str">
        <f>IF(Q216="",IF(AK216="N/A",IF(AM216="TBD","Waiting on Router","Ready"),"TBD"),"Removed")</f>
        <v>Ready</v>
      </c>
      <c r="AQ216" s="13"/>
      <c r="AR216" s="11"/>
      <c r="AS216" s="11">
        <v>2</v>
      </c>
      <c r="AT216" s="13"/>
      <c r="AU216" s="13"/>
      <c r="AV216" s="11"/>
    </row>
    <row r="217" spans="1:48">
      <c r="A217" s="1"/>
      <c r="B217" s="72" t="s">
        <v>1915</v>
      </c>
      <c r="C217" s="72" t="s">
        <v>204</v>
      </c>
      <c r="D217" s="72" t="s">
        <v>1453</v>
      </c>
      <c r="E217" s="19" t="s">
        <v>2722</v>
      </c>
      <c r="F217" s="73" t="s">
        <v>1465</v>
      </c>
      <c r="G217" s="72" t="s">
        <v>4852</v>
      </c>
      <c r="H217" s="8" t="s">
        <v>1512</v>
      </c>
      <c r="I217" s="8" t="s">
        <v>142</v>
      </c>
      <c r="J217" s="8">
        <v>26847</v>
      </c>
      <c r="K217" s="8" t="s">
        <v>3282</v>
      </c>
      <c r="L217" s="4" t="s">
        <v>3627</v>
      </c>
      <c r="M217" s="8" t="s">
        <v>3628</v>
      </c>
      <c r="N217" s="8" t="s">
        <v>4227</v>
      </c>
      <c r="O217" s="8">
        <v>593</v>
      </c>
      <c r="P217" s="19" t="s">
        <v>4872</v>
      </c>
      <c r="Q217" s="4"/>
      <c r="R217" s="4" t="s">
        <v>2727</v>
      </c>
      <c r="S217" s="8" t="s">
        <v>2712</v>
      </c>
      <c r="T217" s="1">
        <v>40815</v>
      </c>
      <c r="U217" s="84" t="str">
        <f t="shared" si="42"/>
        <v>Y</v>
      </c>
      <c r="V217" s="84" t="str">
        <f t="shared" si="43"/>
        <v>Y</v>
      </c>
      <c r="W217" s="32">
        <v>8027</v>
      </c>
      <c r="X217" s="8" t="s">
        <v>2756</v>
      </c>
      <c r="Y217" s="1"/>
      <c r="Z217" s="1">
        <v>40822</v>
      </c>
      <c r="AA217" s="84" t="str">
        <f t="shared" si="44"/>
        <v>Y</v>
      </c>
      <c r="AB217" s="33">
        <v>388</v>
      </c>
      <c r="AC217" s="15">
        <f t="shared" si="45"/>
        <v>388</v>
      </c>
      <c r="AD217" s="1">
        <v>41061</v>
      </c>
      <c r="AE217" s="92" t="str">
        <f t="shared" si="46"/>
        <v>Complete</v>
      </c>
      <c r="AF217" s="1">
        <v>40952</v>
      </c>
      <c r="AG217" s="8" t="s">
        <v>2756</v>
      </c>
      <c r="AH217" s="89" t="str">
        <f t="shared" si="47"/>
        <v>No Build Required</v>
      </c>
      <c r="AI217" s="2" t="s">
        <v>4508</v>
      </c>
      <c r="AJ217" s="2">
        <v>41312</v>
      </c>
      <c r="AK217" s="84" t="str">
        <f>IF(Q217="",IF(U217="N","N/A",IF(AL217="","TBD",IF(AL217="N/A","N/A",IF(ISNUMBER(AL217),"Complete","")))),"Removed")</f>
        <v>Complete</v>
      </c>
      <c r="AL217" s="93">
        <v>40952</v>
      </c>
      <c r="AM217" s="89" t="str">
        <f>IF(Q217="",IF(AO217="","TBD",IF(AO217="N/A","N/A",IF(ISNUMBER(AO217),"Complete","TBD"))),"N/A")</f>
        <v>Complete</v>
      </c>
      <c r="AN217" s="1"/>
      <c r="AO217" s="93">
        <v>40730</v>
      </c>
      <c r="AP217" s="97" t="str">
        <f>IF(Q217="",IF(AK217="Complete",IF(AM217="TBD","Waiting on Router","Ready"),"Pending Fiber Completion"),"Removed")</f>
        <v>Ready</v>
      </c>
      <c r="AQ217" s="1"/>
      <c r="AR217" s="4"/>
      <c r="AS217" s="9">
        <v>1</v>
      </c>
      <c r="AT217" s="1"/>
      <c r="AU217" s="1"/>
      <c r="AV217" s="4"/>
    </row>
    <row r="218" spans="1:48" ht="110.25">
      <c r="A218" s="2"/>
      <c r="B218" s="73" t="s">
        <v>1916</v>
      </c>
      <c r="C218" s="73" t="s">
        <v>204</v>
      </c>
      <c r="D218" s="73" t="s">
        <v>774</v>
      </c>
      <c r="E218" s="3" t="s">
        <v>2722</v>
      </c>
      <c r="F218" s="73" t="s">
        <v>873</v>
      </c>
      <c r="G218" s="73" t="s">
        <v>4854</v>
      </c>
      <c r="H218" s="4" t="s">
        <v>874</v>
      </c>
      <c r="I218" s="4" t="s">
        <v>142</v>
      </c>
      <c r="J218" s="4">
        <v>26847</v>
      </c>
      <c r="K218" s="4" t="s">
        <v>3281</v>
      </c>
      <c r="L218" s="4" t="s">
        <v>3703</v>
      </c>
      <c r="M218" s="4" t="s">
        <v>3702</v>
      </c>
      <c r="N218" s="4"/>
      <c r="O218" s="4"/>
      <c r="P218" s="3"/>
      <c r="Q218" s="4"/>
      <c r="R218" s="4" t="s">
        <v>2727</v>
      </c>
      <c r="S218" s="4" t="s">
        <v>2713</v>
      </c>
      <c r="T218" s="2">
        <v>40826</v>
      </c>
      <c r="U218" s="88" t="str">
        <f t="shared" si="42"/>
        <v>Y</v>
      </c>
      <c r="V218" s="88" t="str">
        <f t="shared" si="43"/>
        <v>Y</v>
      </c>
      <c r="W218" s="34">
        <v>128445</v>
      </c>
      <c r="X218" s="4" t="s">
        <v>697</v>
      </c>
      <c r="Y218" s="2">
        <v>40833</v>
      </c>
      <c r="Z218" s="2">
        <v>40975</v>
      </c>
      <c r="AA218" s="84" t="str">
        <f t="shared" si="44"/>
        <v>Y</v>
      </c>
      <c r="AB218" s="35">
        <v>21750</v>
      </c>
      <c r="AC218" s="15">
        <f t="shared" si="45"/>
        <v>21750</v>
      </c>
      <c r="AD218" s="2">
        <v>41122</v>
      </c>
      <c r="AE218" s="92" t="str">
        <f t="shared" si="46"/>
        <v>Complete</v>
      </c>
      <c r="AF218" s="2">
        <v>41073</v>
      </c>
      <c r="AG218" s="4" t="s">
        <v>697</v>
      </c>
      <c r="AH218" s="89" t="str">
        <f t="shared" si="47"/>
        <v>Scheduled</v>
      </c>
      <c r="AI218" s="2">
        <v>41221</v>
      </c>
      <c r="AJ218" s="2" t="s">
        <v>4508</v>
      </c>
      <c r="AK218" s="84" t="str">
        <f>IF(Q218="",IF(U218="N","N/A",IF(AL218="","TBD",IF(AL218="N/A","N/A",IF(ISNUMBER(AL218),"Complete","")))),"Removed")</f>
        <v>Complete</v>
      </c>
      <c r="AL218" s="94">
        <v>41073</v>
      </c>
      <c r="AM218" s="89" t="s">
        <v>4508</v>
      </c>
      <c r="AN218" s="2"/>
      <c r="AO218" s="94"/>
      <c r="AP218" s="97" t="str">
        <f>IF(Q218="",IF(AK218="Complete",IF(AM218="TBD","Ready","Ready"),"Pending Fiber Completion"),"Removed")</f>
        <v>Ready</v>
      </c>
      <c r="AQ218" s="2"/>
      <c r="AR218" s="4" t="s">
        <v>6753</v>
      </c>
      <c r="AS218" s="7">
        <v>1</v>
      </c>
      <c r="AT218" s="2"/>
      <c r="AU218" s="2"/>
      <c r="AV218" s="4"/>
    </row>
    <row r="219" spans="1:48">
      <c r="A219" s="2">
        <v>40753</v>
      </c>
      <c r="B219" s="73" t="s">
        <v>1917</v>
      </c>
      <c r="C219" s="73" t="s">
        <v>204</v>
      </c>
      <c r="D219" s="73" t="s">
        <v>774</v>
      </c>
      <c r="E219" s="3" t="s">
        <v>2722</v>
      </c>
      <c r="F219" s="73" t="s">
        <v>875</v>
      </c>
      <c r="G219" s="73" t="s">
        <v>4851</v>
      </c>
      <c r="H219" s="4" t="s">
        <v>5492</v>
      </c>
      <c r="I219" s="4" t="s">
        <v>5493</v>
      </c>
      <c r="J219" s="4">
        <v>26833</v>
      </c>
      <c r="K219" s="4" t="s">
        <v>5494</v>
      </c>
      <c r="L219" s="4" t="s">
        <v>3703</v>
      </c>
      <c r="M219" s="4" t="s">
        <v>3702</v>
      </c>
      <c r="N219" s="4" t="s">
        <v>5495</v>
      </c>
      <c r="O219" s="4">
        <v>424</v>
      </c>
      <c r="P219" s="3"/>
      <c r="Q219" s="4"/>
      <c r="R219" s="4" t="s">
        <v>4071</v>
      </c>
      <c r="S219" s="4" t="s">
        <v>2713</v>
      </c>
      <c r="T219" s="2"/>
      <c r="U219" s="77" t="str">
        <f t="shared" si="42"/>
        <v>N</v>
      </c>
      <c r="V219" s="77" t="str">
        <f t="shared" si="43"/>
        <v>N/A</v>
      </c>
      <c r="W219" s="34"/>
      <c r="X219" s="8" t="s">
        <v>4508</v>
      </c>
      <c r="Y219" s="2"/>
      <c r="Z219" s="2"/>
      <c r="AA219" s="84" t="str">
        <f t="shared" si="44"/>
        <v>N/A</v>
      </c>
      <c r="AB219" s="33">
        <v>0</v>
      </c>
      <c r="AC219" s="15">
        <f t="shared" si="45"/>
        <v>0</v>
      </c>
      <c r="AD219" s="2"/>
      <c r="AE219" s="92" t="str">
        <f t="shared" si="46"/>
        <v>N/A</v>
      </c>
      <c r="AF219" s="2"/>
      <c r="AG219" s="4" t="s">
        <v>2756</v>
      </c>
      <c r="AH219" s="89" t="str">
        <f t="shared" si="47"/>
        <v>No Build Required</v>
      </c>
      <c r="AI219" s="2" t="s">
        <v>4508</v>
      </c>
      <c r="AJ219" s="2" t="s">
        <v>4508</v>
      </c>
      <c r="AK219" s="84" t="str">
        <f>IF(Q219="",IF(U219="N","N/A",IF(AL219="","TBD",IF(AL219="N/A","N/A",IF(ISNUMBER(AL219),"Complete","")))),"Removed")</f>
        <v>N/A</v>
      </c>
      <c r="AL219" s="93" t="s">
        <v>4508</v>
      </c>
      <c r="AM219" s="89" t="str">
        <f>IF(Q219="",IF(AO219="","TBD",IF(AO219="N/A","N/A",IF(ISNUMBER(AO219),"Complete","TBD"))),"N/A")</f>
        <v>Complete</v>
      </c>
      <c r="AN219" s="2">
        <v>40912</v>
      </c>
      <c r="AO219" s="94">
        <v>40730</v>
      </c>
      <c r="AP219" s="97" t="str">
        <f>IF(Q219="",IF(AK219="N/A",IF(AM219="TBD","Waiting on Router","Ready"),"TBD"),"Removed")</f>
        <v>Ready</v>
      </c>
      <c r="AQ219" s="2">
        <v>40913</v>
      </c>
      <c r="AR219" s="4"/>
      <c r="AS219" s="7">
        <v>1</v>
      </c>
      <c r="AT219" s="2"/>
      <c r="AU219" s="2"/>
      <c r="AV219" s="4"/>
    </row>
    <row r="220" spans="1:48">
      <c r="A220" s="2">
        <v>40753</v>
      </c>
      <c r="B220" s="73" t="s">
        <v>1918</v>
      </c>
      <c r="C220" s="73" t="s">
        <v>204</v>
      </c>
      <c r="D220" s="73" t="s">
        <v>774</v>
      </c>
      <c r="E220" s="3" t="s">
        <v>2722</v>
      </c>
      <c r="F220" s="73" t="s">
        <v>876</v>
      </c>
      <c r="G220" s="73" t="s">
        <v>4851</v>
      </c>
      <c r="H220" s="4" t="s">
        <v>5496</v>
      </c>
      <c r="I220" s="4" t="s">
        <v>142</v>
      </c>
      <c r="J220" s="4">
        <v>26847</v>
      </c>
      <c r="K220" s="4" t="s">
        <v>5497</v>
      </c>
      <c r="L220" s="4" t="s">
        <v>3703</v>
      </c>
      <c r="M220" s="4" t="s">
        <v>3702</v>
      </c>
      <c r="N220" s="4" t="s">
        <v>5498</v>
      </c>
      <c r="O220" s="4">
        <v>425</v>
      </c>
      <c r="P220" s="3"/>
      <c r="Q220" s="4"/>
      <c r="R220" s="4" t="s">
        <v>4071</v>
      </c>
      <c r="S220" s="4" t="s">
        <v>2713</v>
      </c>
      <c r="T220" s="2"/>
      <c r="U220" s="77" t="str">
        <f t="shared" si="42"/>
        <v>N</v>
      </c>
      <c r="V220" s="77" t="str">
        <f t="shared" si="43"/>
        <v>N/A</v>
      </c>
      <c r="W220" s="34"/>
      <c r="X220" s="8" t="s">
        <v>4508</v>
      </c>
      <c r="Y220" s="2"/>
      <c r="Z220" s="2"/>
      <c r="AA220" s="84" t="str">
        <f t="shared" si="44"/>
        <v>N/A</v>
      </c>
      <c r="AB220" s="33">
        <v>0</v>
      </c>
      <c r="AC220" s="15">
        <f t="shared" si="45"/>
        <v>0</v>
      </c>
      <c r="AD220" s="2"/>
      <c r="AE220" s="92" t="str">
        <f t="shared" si="46"/>
        <v>N/A</v>
      </c>
      <c r="AF220" s="2"/>
      <c r="AG220" s="4" t="s">
        <v>2756</v>
      </c>
      <c r="AH220" s="89" t="str">
        <f t="shared" si="47"/>
        <v>No Build Required</v>
      </c>
      <c r="AI220" s="2" t="s">
        <v>4508</v>
      </c>
      <c r="AJ220" s="2" t="s">
        <v>4508</v>
      </c>
      <c r="AK220" s="84" t="str">
        <f>IF(Q220="",IF(U220="N","N/A",IF(AL220="","TBD",IF(AL220="N/A","N/A",IF(ISNUMBER(AL220),"Complete","")))),"Removed")</f>
        <v>N/A</v>
      </c>
      <c r="AL220" s="93" t="s">
        <v>4508</v>
      </c>
      <c r="AM220" s="89" t="str">
        <f>IF(Q220="",IF(AO220="","TBD",IF(AO220="N/A","N/A",IF(ISNUMBER(AO220),"Complete","TBD"))),"N/A")</f>
        <v>Complete</v>
      </c>
      <c r="AN220" s="2">
        <v>40912</v>
      </c>
      <c r="AO220" s="94">
        <v>40731</v>
      </c>
      <c r="AP220" s="97" t="str">
        <f>IF(Q220="",IF(AK220="N/A",IF(AM220="TBD","Waiting on Router","Ready"),"TBD"),"Removed")</f>
        <v>Ready</v>
      </c>
      <c r="AQ220" s="2">
        <v>40913</v>
      </c>
      <c r="AR220" s="4"/>
      <c r="AS220" s="7">
        <v>1</v>
      </c>
      <c r="AT220" s="2"/>
      <c r="AU220" s="2"/>
      <c r="AV220" s="4"/>
    </row>
    <row r="221" spans="1:48">
      <c r="A221" s="1">
        <v>40753</v>
      </c>
      <c r="B221" s="72" t="s">
        <v>1919</v>
      </c>
      <c r="C221" s="72" t="s">
        <v>204</v>
      </c>
      <c r="D221" s="72" t="s">
        <v>774</v>
      </c>
      <c r="E221" s="18" t="s">
        <v>2722</v>
      </c>
      <c r="F221" s="73" t="s">
        <v>877</v>
      </c>
      <c r="G221" s="72" t="s">
        <v>4851</v>
      </c>
      <c r="H221" s="8" t="s">
        <v>878</v>
      </c>
      <c r="I221" s="8" t="s">
        <v>142</v>
      </c>
      <c r="J221" s="8">
        <v>26847</v>
      </c>
      <c r="K221" s="8" t="s">
        <v>5499</v>
      </c>
      <c r="L221" s="4" t="s">
        <v>3703</v>
      </c>
      <c r="M221" s="8" t="s">
        <v>3702</v>
      </c>
      <c r="N221" s="8" t="s">
        <v>5500</v>
      </c>
      <c r="O221" s="8">
        <v>426</v>
      </c>
      <c r="P221" s="18"/>
      <c r="Q221" s="4"/>
      <c r="R221" s="4" t="s">
        <v>4071</v>
      </c>
      <c r="S221" s="8" t="s">
        <v>2713</v>
      </c>
      <c r="T221" s="1"/>
      <c r="U221" s="77" t="str">
        <f t="shared" si="42"/>
        <v>N</v>
      </c>
      <c r="V221" s="77" t="str">
        <f t="shared" si="43"/>
        <v>N/A</v>
      </c>
      <c r="W221" s="32"/>
      <c r="X221" s="8" t="s">
        <v>4508</v>
      </c>
      <c r="Y221" s="1"/>
      <c r="Z221" s="1"/>
      <c r="AA221" s="84" t="str">
        <f t="shared" si="44"/>
        <v>N/A</v>
      </c>
      <c r="AB221" s="33">
        <v>0</v>
      </c>
      <c r="AC221" s="15">
        <f t="shared" si="45"/>
        <v>0</v>
      </c>
      <c r="AD221" s="1"/>
      <c r="AE221" s="92" t="str">
        <f t="shared" si="46"/>
        <v>N/A</v>
      </c>
      <c r="AF221" s="1"/>
      <c r="AG221" s="8" t="s">
        <v>2756</v>
      </c>
      <c r="AH221" s="89" t="str">
        <f t="shared" si="47"/>
        <v>No Build Required</v>
      </c>
      <c r="AI221" s="1" t="s">
        <v>4508</v>
      </c>
      <c r="AJ221" s="1" t="s">
        <v>4508</v>
      </c>
      <c r="AK221" s="84" t="str">
        <f>IF(Q221="",IF(U221="N","N/A",IF(AL221="","TBD",IF(AL221="N/A","N/A",IF(ISNUMBER(AL221),"Complete","")))),"Removed")</f>
        <v>N/A</v>
      </c>
      <c r="AL221" s="93" t="s">
        <v>4508</v>
      </c>
      <c r="AM221" s="89" t="str">
        <f>IF(Q221="",IF(AO221="","TBD",IF(AO221="N/A","N/A",IF(ISNUMBER(AO221),"Complete","TBD"))),"N/A")</f>
        <v>Complete</v>
      </c>
      <c r="AN221" s="1">
        <v>40912</v>
      </c>
      <c r="AO221" s="93">
        <v>40731</v>
      </c>
      <c r="AP221" s="97" t="str">
        <f>IF(Q221="",IF(AK221="N/A",IF(AM221="TBD","Waiting on Router","Ready"),"TBD"),"Removed")</f>
        <v>Ready</v>
      </c>
      <c r="AQ221" s="1">
        <v>40913</v>
      </c>
      <c r="AR221" s="4"/>
      <c r="AS221" s="9">
        <v>1</v>
      </c>
      <c r="AT221" s="1"/>
      <c r="AU221" s="1"/>
      <c r="AV221" s="4"/>
    </row>
    <row r="222" spans="1:48">
      <c r="A222" s="1">
        <v>40753</v>
      </c>
      <c r="B222" s="72" t="s">
        <v>1920</v>
      </c>
      <c r="C222" s="72" t="s">
        <v>204</v>
      </c>
      <c r="D222" s="72" t="s">
        <v>774</v>
      </c>
      <c r="E222" s="18" t="s">
        <v>2722</v>
      </c>
      <c r="F222" s="73" t="s">
        <v>879</v>
      </c>
      <c r="G222" s="72" t="s">
        <v>4851</v>
      </c>
      <c r="H222" s="8" t="s">
        <v>5501</v>
      </c>
      <c r="I222" s="8" t="s">
        <v>142</v>
      </c>
      <c r="J222" s="8">
        <v>26847</v>
      </c>
      <c r="K222" s="8" t="s">
        <v>5502</v>
      </c>
      <c r="L222" s="4" t="s">
        <v>3703</v>
      </c>
      <c r="M222" s="8" t="s">
        <v>3702</v>
      </c>
      <c r="N222" s="8" t="s">
        <v>5503</v>
      </c>
      <c r="O222" s="8">
        <v>427</v>
      </c>
      <c r="P222" s="18"/>
      <c r="Q222" s="4"/>
      <c r="R222" s="4" t="s">
        <v>4071</v>
      </c>
      <c r="S222" s="8" t="s">
        <v>2713</v>
      </c>
      <c r="T222" s="1"/>
      <c r="U222" s="77" t="str">
        <f t="shared" si="42"/>
        <v>N</v>
      </c>
      <c r="V222" s="77" t="str">
        <f t="shared" si="43"/>
        <v>N/A</v>
      </c>
      <c r="W222" s="32"/>
      <c r="X222" s="8" t="s">
        <v>4508</v>
      </c>
      <c r="Y222" s="1"/>
      <c r="Z222" s="1"/>
      <c r="AA222" s="84" t="str">
        <f t="shared" si="44"/>
        <v>N/A</v>
      </c>
      <c r="AB222" s="33">
        <v>0</v>
      </c>
      <c r="AC222" s="15">
        <f t="shared" si="45"/>
        <v>0</v>
      </c>
      <c r="AD222" s="1"/>
      <c r="AE222" s="92" t="str">
        <f t="shared" si="46"/>
        <v>N/A</v>
      </c>
      <c r="AF222" s="1"/>
      <c r="AG222" s="8" t="s">
        <v>2756</v>
      </c>
      <c r="AH222" s="89" t="str">
        <f t="shared" si="47"/>
        <v>No Build Required</v>
      </c>
      <c r="AI222" s="1" t="s">
        <v>4508</v>
      </c>
      <c r="AJ222" s="1" t="s">
        <v>4508</v>
      </c>
      <c r="AK222" s="84" t="str">
        <f>IF(Q222="",IF(U222="N","N/A",IF(AL222="","TBD",IF(AL222="N/A","N/A",IF(ISNUMBER(AL222),"Complete","")))),"Removed")</f>
        <v>N/A</v>
      </c>
      <c r="AL222" s="93" t="s">
        <v>4508</v>
      </c>
      <c r="AM222" s="89" t="str">
        <f>IF(Q222="",IF(AO222="","TBD",IF(AO222="N/A","N/A",IF(ISNUMBER(AO222),"Complete","TBD"))),"N/A")</f>
        <v>Complete</v>
      </c>
      <c r="AN222" s="1">
        <v>40912</v>
      </c>
      <c r="AO222" s="93">
        <v>40731</v>
      </c>
      <c r="AP222" s="97" t="str">
        <f>IF(Q222="",IF(AK222="N/A",IF(AM222="TBD","Waiting on Router","Ready"),"TBD"),"Removed")</f>
        <v>Ready</v>
      </c>
      <c r="AQ222" s="1">
        <v>40913</v>
      </c>
      <c r="AR222" s="4"/>
      <c r="AS222" s="9">
        <v>1</v>
      </c>
      <c r="AT222" s="1"/>
      <c r="AU222" s="1"/>
      <c r="AV222" s="4"/>
    </row>
    <row r="223" spans="1:48">
      <c r="A223" s="1"/>
      <c r="B223" s="72" t="s">
        <v>1921</v>
      </c>
      <c r="C223" s="72" t="s">
        <v>204</v>
      </c>
      <c r="D223" s="72" t="s">
        <v>774</v>
      </c>
      <c r="E223" s="18" t="s">
        <v>2722</v>
      </c>
      <c r="F223" s="73" t="s">
        <v>880</v>
      </c>
      <c r="G223" s="72" t="s">
        <v>4852</v>
      </c>
      <c r="H223" s="8" t="s">
        <v>881</v>
      </c>
      <c r="I223" s="8" t="s">
        <v>882</v>
      </c>
      <c r="J223" s="8">
        <v>26839</v>
      </c>
      <c r="K223" s="8" t="s">
        <v>3280</v>
      </c>
      <c r="L223" s="4" t="s">
        <v>3703</v>
      </c>
      <c r="M223" s="8" t="s">
        <v>3702</v>
      </c>
      <c r="N223" s="8" t="s">
        <v>4039</v>
      </c>
      <c r="O223" s="8">
        <v>428</v>
      </c>
      <c r="P223" s="18"/>
      <c r="Q223" s="4"/>
      <c r="R223" s="4" t="s">
        <v>2727</v>
      </c>
      <c r="S223" s="8" t="s">
        <v>2713</v>
      </c>
      <c r="T223" s="1">
        <v>40799</v>
      </c>
      <c r="U223" s="85" t="str">
        <f t="shared" si="42"/>
        <v>Y</v>
      </c>
      <c r="V223" s="85" t="str">
        <f t="shared" si="43"/>
        <v>Y</v>
      </c>
      <c r="W223" s="32">
        <v>4273</v>
      </c>
      <c r="X223" s="8" t="s">
        <v>2756</v>
      </c>
      <c r="Y223" s="1"/>
      <c r="Z223" s="1">
        <v>40802</v>
      </c>
      <c r="AA223" s="84" t="str">
        <f t="shared" si="44"/>
        <v>Y</v>
      </c>
      <c r="AB223" s="33">
        <v>465</v>
      </c>
      <c r="AC223" s="15">
        <f t="shared" si="45"/>
        <v>465</v>
      </c>
      <c r="AD223" s="1">
        <v>40913</v>
      </c>
      <c r="AE223" s="92" t="str">
        <f t="shared" si="46"/>
        <v>Complete</v>
      </c>
      <c r="AF223" s="1">
        <v>40913</v>
      </c>
      <c r="AG223" s="8" t="s">
        <v>2756</v>
      </c>
      <c r="AH223" s="89" t="str">
        <f t="shared" si="47"/>
        <v>No Build Required</v>
      </c>
      <c r="AI223" s="2" t="s">
        <v>4508</v>
      </c>
      <c r="AJ223" s="2" t="s">
        <v>4508</v>
      </c>
      <c r="AK223" s="84" t="str">
        <f>IF(Q223="",IF(U223="N","N/A",IF(AL223="","TBD",IF(AL223="N/A","N/A",IF(ISNUMBER(AL223),"Complete","")))),"Removed")</f>
        <v>Complete</v>
      </c>
      <c r="AL223" s="93">
        <v>40913</v>
      </c>
      <c r="AM223" s="89" t="str">
        <f>IF(Q223="",IF(AO223="","TBD",IF(AO223="N/A","N/A",IF(ISNUMBER(AO223),"Complete","TBD"))),"N/A")</f>
        <v>Complete</v>
      </c>
      <c r="AN223" s="1">
        <v>40921</v>
      </c>
      <c r="AO223" s="93">
        <v>40730</v>
      </c>
      <c r="AP223" s="97" t="str">
        <f>IF(Q223="",IF(AK223="Complete",IF(AM223="TBD","Waiting on Router","Ready"),"Pending Fiber Completion"),"Removed")</f>
        <v>Ready</v>
      </c>
      <c r="AQ223" s="1">
        <v>40921</v>
      </c>
      <c r="AR223" s="4"/>
      <c r="AS223" s="9">
        <v>1</v>
      </c>
      <c r="AT223" s="1"/>
      <c r="AU223" s="1"/>
      <c r="AV223" s="4"/>
    </row>
    <row r="224" spans="1:48">
      <c r="A224" s="2"/>
      <c r="B224" s="73" t="s">
        <v>1922</v>
      </c>
      <c r="C224" s="73" t="s">
        <v>204</v>
      </c>
      <c r="D224" s="73" t="s">
        <v>763</v>
      </c>
      <c r="E224" s="4" t="s">
        <v>2722</v>
      </c>
      <c r="F224" s="73" t="s">
        <v>324</v>
      </c>
      <c r="G224" s="73" t="s">
        <v>4852</v>
      </c>
      <c r="H224" s="4" t="s">
        <v>325</v>
      </c>
      <c r="I224" s="4" t="s">
        <v>326</v>
      </c>
      <c r="J224" s="4"/>
      <c r="K224" s="4" t="s">
        <v>3279</v>
      </c>
      <c r="L224" s="4"/>
      <c r="M224" s="4"/>
      <c r="N224" s="4" t="s">
        <v>4081</v>
      </c>
      <c r="O224" s="4">
        <v>810</v>
      </c>
      <c r="P224" s="4"/>
      <c r="Q224" s="4"/>
      <c r="R224" s="4" t="s">
        <v>2727</v>
      </c>
      <c r="S224" s="4" t="s">
        <v>2712</v>
      </c>
      <c r="T224" s="2">
        <v>40799</v>
      </c>
      <c r="U224" s="86" t="str">
        <f t="shared" si="42"/>
        <v>Y</v>
      </c>
      <c r="V224" s="86" t="str">
        <f t="shared" si="43"/>
        <v>Y</v>
      </c>
      <c r="W224" s="34">
        <v>67512</v>
      </c>
      <c r="X224" s="4" t="s">
        <v>2756</v>
      </c>
      <c r="Y224" s="2"/>
      <c r="Z224" s="2">
        <v>40975</v>
      </c>
      <c r="AA224" s="84" t="str">
        <f t="shared" si="44"/>
        <v>Y</v>
      </c>
      <c r="AB224" s="35">
        <v>8923</v>
      </c>
      <c r="AC224" s="15">
        <f t="shared" si="45"/>
        <v>8923</v>
      </c>
      <c r="AD224" s="2">
        <v>41122</v>
      </c>
      <c r="AE224" s="92" t="str">
        <f t="shared" si="46"/>
        <v>Complete</v>
      </c>
      <c r="AF224" s="2">
        <v>41113</v>
      </c>
      <c r="AG224" s="4" t="s">
        <v>2756</v>
      </c>
      <c r="AH224" s="89" t="str">
        <f t="shared" si="47"/>
        <v>No Build Required</v>
      </c>
      <c r="AI224" s="2" t="s">
        <v>4508</v>
      </c>
      <c r="AJ224" s="2" t="s">
        <v>4508</v>
      </c>
      <c r="AK224" s="84" t="str">
        <f>IF(Q224="",IF(U224="N","N/A",IF(AL224="","TBD",IF(AL224="N/A","N/A",IF(ISNUMBER(AL224),"Complete","")))),"Removed")</f>
        <v>Complete</v>
      </c>
      <c r="AL224" s="94">
        <v>41113</v>
      </c>
      <c r="AM224" s="89" t="str">
        <f>IF(Q224="",IF(AO224="","TBD",IF(AO224="N/A","N/A",IF(ISNUMBER(AO224),"Complete","TBD"))),"N/A")</f>
        <v>Complete</v>
      </c>
      <c r="AN224" s="2"/>
      <c r="AO224" s="94">
        <v>41100</v>
      </c>
      <c r="AP224" s="97" t="str">
        <f>IF(Q224="",IF(AK224="Complete",IF(AM224="TBD","Waiting on Router","Ready"),"Pending Fiber Completion"),"Removed")</f>
        <v>Ready</v>
      </c>
      <c r="AQ224" s="2"/>
      <c r="AR224" s="4"/>
      <c r="AS224" s="7">
        <v>1</v>
      </c>
      <c r="AT224" s="2"/>
      <c r="AU224" s="2"/>
      <c r="AV224" s="4"/>
    </row>
    <row r="225" spans="1:48">
      <c r="A225" s="2"/>
      <c r="B225" s="73" t="s">
        <v>1923</v>
      </c>
      <c r="C225" s="73" t="s">
        <v>204</v>
      </c>
      <c r="D225" s="73" t="s">
        <v>763</v>
      </c>
      <c r="E225" s="4" t="s">
        <v>2722</v>
      </c>
      <c r="F225" s="73" t="s">
        <v>576</v>
      </c>
      <c r="G225" s="73" t="s">
        <v>4852</v>
      </c>
      <c r="H225" s="4" t="s">
        <v>577</v>
      </c>
      <c r="I225" s="4" t="s">
        <v>142</v>
      </c>
      <c r="J225" s="4">
        <v>26847</v>
      </c>
      <c r="K225" s="4" t="s">
        <v>3278</v>
      </c>
      <c r="L225" s="4"/>
      <c r="M225" s="4"/>
      <c r="N225" s="4" t="s">
        <v>4126</v>
      </c>
      <c r="O225" s="4">
        <v>823</v>
      </c>
      <c r="P225" s="4"/>
      <c r="Q225" s="4"/>
      <c r="R225" s="4" t="s">
        <v>2727</v>
      </c>
      <c r="S225" s="4" t="s">
        <v>2712</v>
      </c>
      <c r="T225" s="2">
        <v>40819</v>
      </c>
      <c r="U225" s="86" t="str">
        <f t="shared" si="42"/>
        <v>Y</v>
      </c>
      <c r="V225" s="86" t="str">
        <f t="shared" si="43"/>
        <v>Y</v>
      </c>
      <c r="W225" s="34">
        <v>10877</v>
      </c>
      <c r="X225" s="4" t="s">
        <v>2756</v>
      </c>
      <c r="Y225" s="2"/>
      <c r="Z225" s="2">
        <v>40934</v>
      </c>
      <c r="AA225" s="84" t="str">
        <f t="shared" si="44"/>
        <v>Y</v>
      </c>
      <c r="AB225" s="35">
        <v>1095</v>
      </c>
      <c r="AC225" s="15">
        <f t="shared" si="45"/>
        <v>1095</v>
      </c>
      <c r="AD225" s="2">
        <v>41122</v>
      </c>
      <c r="AE225" s="92" t="str">
        <f t="shared" si="46"/>
        <v>Complete</v>
      </c>
      <c r="AF225" s="2">
        <v>40963</v>
      </c>
      <c r="AG225" s="4" t="s">
        <v>2756</v>
      </c>
      <c r="AH225" s="89" t="str">
        <f t="shared" si="47"/>
        <v>No Build Required</v>
      </c>
      <c r="AI225" s="2" t="s">
        <v>4508</v>
      </c>
      <c r="AJ225" s="2" t="s">
        <v>4508</v>
      </c>
      <c r="AK225" s="84" t="str">
        <f>IF(Q225="",IF(U225="N","N/A",IF(AL225="","TBD",IF(AL225="N/A","N/A",IF(ISNUMBER(AL225),"Complete","")))),"Removed")</f>
        <v>Complete</v>
      </c>
      <c r="AL225" s="94">
        <v>40963</v>
      </c>
      <c r="AM225" s="89" t="str">
        <f>IF(Q225="",IF(AO225="","TBD",IF(AO225="N/A","N/A",IF(ISNUMBER(AO225),"Complete","TBD"))),"N/A")</f>
        <v>Complete</v>
      </c>
      <c r="AN225" s="2"/>
      <c r="AO225" s="94">
        <v>41113</v>
      </c>
      <c r="AP225" s="97" t="str">
        <f>IF(Q225="",IF(AK225="Complete",IF(AM225="TBD","Waiting on Router","Ready"),"Pending Fiber Completion"),"Removed")</f>
        <v>Ready</v>
      </c>
      <c r="AQ225" s="2"/>
      <c r="AR225" s="4"/>
      <c r="AS225" s="7">
        <v>1</v>
      </c>
      <c r="AT225" s="2"/>
      <c r="AU225" s="2"/>
      <c r="AV225" s="4"/>
    </row>
    <row r="226" spans="1:48" ht="31.5">
      <c r="A226" s="2"/>
      <c r="B226" s="73" t="s">
        <v>1924</v>
      </c>
      <c r="C226" s="73" t="s">
        <v>204</v>
      </c>
      <c r="D226" s="73" t="s">
        <v>764</v>
      </c>
      <c r="E226" s="4" t="s">
        <v>2722</v>
      </c>
      <c r="F226" s="73" t="s">
        <v>6896</v>
      </c>
      <c r="G226" s="73" t="s">
        <v>4852</v>
      </c>
      <c r="H226" s="4" t="s">
        <v>302</v>
      </c>
      <c r="I226" s="4" t="s">
        <v>142</v>
      </c>
      <c r="J226" s="4">
        <v>26847</v>
      </c>
      <c r="K226" s="4" t="s">
        <v>3277</v>
      </c>
      <c r="L226" s="4" t="s">
        <v>6728</v>
      </c>
      <c r="M226" s="4"/>
      <c r="N226" s="4" t="s">
        <v>4079</v>
      </c>
      <c r="O226" s="4">
        <v>1022</v>
      </c>
      <c r="P226" s="4" t="s">
        <v>4382</v>
      </c>
      <c r="Q226" s="4"/>
      <c r="R226" s="4" t="s">
        <v>2727</v>
      </c>
      <c r="S226" s="4" t="s">
        <v>2715</v>
      </c>
      <c r="T226" s="2">
        <v>40816</v>
      </c>
      <c r="U226" s="86" t="str">
        <f t="shared" si="42"/>
        <v>Y</v>
      </c>
      <c r="V226" s="86" t="str">
        <f t="shared" si="43"/>
        <v>Y</v>
      </c>
      <c r="W226" s="34">
        <v>133004.65</v>
      </c>
      <c r="X226" s="4" t="s">
        <v>2756</v>
      </c>
      <c r="Y226" s="2"/>
      <c r="Z226" s="2">
        <v>40822</v>
      </c>
      <c r="AA226" s="84" t="str">
        <f t="shared" si="44"/>
        <v>Y</v>
      </c>
      <c r="AB226" s="35">
        <v>15060</v>
      </c>
      <c r="AC226" s="15">
        <f t="shared" si="45"/>
        <v>15060</v>
      </c>
      <c r="AD226" s="2">
        <v>41061</v>
      </c>
      <c r="AE226" s="92" t="str">
        <f t="shared" si="46"/>
        <v>Complete</v>
      </c>
      <c r="AF226" s="2">
        <v>41026</v>
      </c>
      <c r="AG226" s="4" t="s">
        <v>2756</v>
      </c>
      <c r="AH226" s="89" t="str">
        <f t="shared" si="47"/>
        <v>No Build Required</v>
      </c>
      <c r="AI226" s="2" t="s">
        <v>4508</v>
      </c>
      <c r="AJ226" s="2" t="s">
        <v>4508</v>
      </c>
      <c r="AK226" s="84" t="str">
        <f>IF(Q226="",IF(U226="N","N/A",IF(AL226="","TBD",IF(AL226="N/A","N/A",IF(ISNUMBER(AL226),"Complete","")))),"Removed")</f>
        <v>Complete</v>
      </c>
      <c r="AL226" s="94">
        <v>41026</v>
      </c>
      <c r="AM226" s="89" t="str">
        <f>IF(Q226="",IF(AO226="","TBD",IF(AO226="N/A","N/A",IF(ISNUMBER(AO226),"Complete","TBD"))),"N/A")</f>
        <v>Complete</v>
      </c>
      <c r="AN226" s="2">
        <v>41033</v>
      </c>
      <c r="AO226" s="94">
        <v>40836</v>
      </c>
      <c r="AP226" s="97" t="str">
        <f>IF(Q226="",IF(AK226="Complete",IF(AM226="TBD","Waiting on Router","Ready"),"Pending Fiber Completion"),"Removed")</f>
        <v>Ready</v>
      </c>
      <c r="AQ226" s="2">
        <v>41033</v>
      </c>
      <c r="AR226" s="4"/>
      <c r="AS226" s="7">
        <v>1</v>
      </c>
      <c r="AT226" s="2"/>
      <c r="AU226" s="2"/>
      <c r="AV226" s="4"/>
    </row>
    <row r="227" spans="1:48" ht="31.5">
      <c r="A227" s="1"/>
      <c r="B227" s="74" t="s">
        <v>1925</v>
      </c>
      <c r="C227" s="74" t="s">
        <v>204</v>
      </c>
      <c r="D227" s="74" t="s">
        <v>761</v>
      </c>
      <c r="E227" s="9" t="s">
        <v>2722</v>
      </c>
      <c r="F227" s="79" t="s">
        <v>205</v>
      </c>
      <c r="G227" s="74" t="s">
        <v>4852</v>
      </c>
      <c r="H227" s="9" t="s">
        <v>723</v>
      </c>
      <c r="I227" s="9" t="s">
        <v>142</v>
      </c>
      <c r="J227" s="9">
        <v>26847</v>
      </c>
      <c r="K227" s="9" t="s">
        <v>3276</v>
      </c>
      <c r="L227" s="7" t="s">
        <v>3886</v>
      </c>
      <c r="M227" s="9" t="s">
        <v>3887</v>
      </c>
      <c r="N227" s="9" t="s">
        <v>4705</v>
      </c>
      <c r="O227" s="9">
        <v>1361</v>
      </c>
      <c r="P227" s="9"/>
      <c r="Q227" s="7"/>
      <c r="R227" s="7" t="s">
        <v>2727</v>
      </c>
      <c r="S227" s="9"/>
      <c r="T227" s="1">
        <v>40816</v>
      </c>
      <c r="U227" s="87" t="str">
        <f t="shared" si="42"/>
        <v>Y</v>
      </c>
      <c r="V227" s="87" t="str">
        <f t="shared" si="43"/>
        <v>Y</v>
      </c>
      <c r="W227" s="32">
        <v>46516</v>
      </c>
      <c r="X227" s="9" t="s">
        <v>2756</v>
      </c>
      <c r="Y227" s="1"/>
      <c r="Z227" s="1">
        <v>40822</v>
      </c>
      <c r="AA227" s="84" t="str">
        <f t="shared" si="44"/>
        <v>Y</v>
      </c>
      <c r="AB227" s="33">
        <v>3046</v>
      </c>
      <c r="AC227" s="15">
        <f t="shared" si="45"/>
        <v>3046</v>
      </c>
      <c r="AD227" s="1">
        <v>41061</v>
      </c>
      <c r="AE227" s="92" t="str">
        <f t="shared" si="46"/>
        <v>Complete</v>
      </c>
      <c r="AF227" s="1">
        <v>40949</v>
      </c>
      <c r="AG227" s="9" t="s">
        <v>697</v>
      </c>
      <c r="AH227" s="89" t="str">
        <f t="shared" si="47"/>
        <v>Complete</v>
      </c>
      <c r="AI227" s="1" t="s">
        <v>4508</v>
      </c>
      <c r="AJ227" s="1">
        <v>40977</v>
      </c>
      <c r="AK227" s="84" t="str">
        <f>IF(Q227="",IF(U227="N","N/A",IF(AL227="","TBD",IF(AL227="N/A","N/A",IF(ISNUMBER(AL227),"Complete","")))),"Removed")</f>
        <v>Complete</v>
      </c>
      <c r="AL227" s="94">
        <v>40976</v>
      </c>
      <c r="AM227" s="89" t="str">
        <f>IF(Q227="",IF(AO227="","TBD",IF(AO227="N/A","N/A",IF(ISNUMBER(AO227),"Complete","TBD"))),"N/A")</f>
        <v>Complete</v>
      </c>
      <c r="AN227" s="1">
        <v>40989</v>
      </c>
      <c r="AO227" s="93">
        <v>40967</v>
      </c>
      <c r="AP227" s="97" t="str">
        <f>IF(Q227="",IF(AK227="Complete",IF(AM227="TBD","Waiting on Router","Ready"),"Pending Fiber Completion"),"Removed")</f>
        <v>Ready</v>
      </c>
      <c r="AQ227" s="1">
        <v>40989</v>
      </c>
      <c r="AR227" s="7" t="s">
        <v>4712</v>
      </c>
      <c r="AS227" s="9">
        <v>1</v>
      </c>
      <c r="AT227" s="1"/>
      <c r="AU227" s="1"/>
      <c r="AV227" s="7"/>
    </row>
    <row r="228" spans="1:48" ht="63">
      <c r="A228" s="1"/>
      <c r="B228" s="76" t="s">
        <v>1926</v>
      </c>
      <c r="C228" s="76" t="s">
        <v>204</v>
      </c>
      <c r="D228" s="76" t="s">
        <v>710</v>
      </c>
      <c r="E228" s="12" t="s">
        <v>2722</v>
      </c>
      <c r="F228" s="83" t="s">
        <v>4764</v>
      </c>
      <c r="G228" s="76" t="s">
        <v>4852</v>
      </c>
      <c r="H228" s="12" t="s">
        <v>1744</v>
      </c>
      <c r="I228" s="12"/>
      <c r="J228" s="12"/>
      <c r="K228" s="12"/>
      <c r="L228" s="45" t="s">
        <v>3773</v>
      </c>
      <c r="M228" s="12" t="s">
        <v>3774</v>
      </c>
      <c r="N228" s="12" t="s">
        <v>4273</v>
      </c>
      <c r="O228" s="12">
        <v>1088</v>
      </c>
      <c r="P228" s="12"/>
      <c r="Q228" s="45"/>
      <c r="R228" s="45" t="s">
        <v>2727</v>
      </c>
      <c r="S228" s="12" t="s">
        <v>2714</v>
      </c>
      <c r="T228" s="1">
        <v>40835</v>
      </c>
      <c r="U228" s="91" t="str">
        <f t="shared" si="42"/>
        <v>Y</v>
      </c>
      <c r="V228" s="91" t="str">
        <f t="shared" si="43"/>
        <v>Y</v>
      </c>
      <c r="W228" s="32">
        <v>59661</v>
      </c>
      <c r="X228" s="12" t="s">
        <v>2756</v>
      </c>
      <c r="Y228" s="1"/>
      <c r="Z228" s="1">
        <v>40840</v>
      </c>
      <c r="AA228" s="84" t="str">
        <f t="shared" si="44"/>
        <v>Y</v>
      </c>
      <c r="AB228" s="33">
        <v>12405</v>
      </c>
      <c r="AC228" s="15">
        <f t="shared" si="45"/>
        <v>12405</v>
      </c>
      <c r="AD228" s="1">
        <v>41061</v>
      </c>
      <c r="AE228" s="92" t="str">
        <f t="shared" si="46"/>
        <v>Complete</v>
      </c>
      <c r="AF228" s="1">
        <v>41073</v>
      </c>
      <c r="AG228" s="12" t="s">
        <v>697</v>
      </c>
      <c r="AH228" s="89" t="str">
        <f t="shared" si="47"/>
        <v>Complete</v>
      </c>
      <c r="AI228" s="1">
        <v>41221</v>
      </c>
      <c r="AJ228" s="1">
        <v>40946</v>
      </c>
      <c r="AK228" s="84" t="str">
        <f>IF(Q228="",IF(U228="N","N/A",IF(AL228="","TBD",IF(AL228="N/A","N/A",IF(ISNUMBER(AL228),"Complete","")))),"Removed")</f>
        <v>Complete</v>
      </c>
      <c r="AL228" s="94">
        <v>41313</v>
      </c>
      <c r="AM228" s="89" t="str">
        <f>IF(Q228="",IF(AO228="","TBD",IF(AO228="N/A","N/A",IF(ISNUMBER(AO228),"Complete","TBD"))),"N/A")</f>
        <v>Complete</v>
      </c>
      <c r="AN228" s="1"/>
      <c r="AO228" s="93">
        <v>40892</v>
      </c>
      <c r="AP228" s="97" t="str">
        <f>IF(Q228="",IF(AK228="Complete",IF(AM228="TBD","Waiting on Router","Ready"),"Pending Fiber Completion"),"Removed")</f>
        <v>Ready</v>
      </c>
      <c r="AQ228" s="1"/>
      <c r="AR228" s="45" t="s">
        <v>6754</v>
      </c>
      <c r="AS228" s="9">
        <v>1</v>
      </c>
      <c r="AT228" s="1"/>
      <c r="AU228" s="1"/>
      <c r="AV228" s="45"/>
    </row>
    <row r="229" spans="1:48" ht="31.5">
      <c r="A229" s="13"/>
      <c r="B229" s="75" t="s">
        <v>1927</v>
      </c>
      <c r="C229" s="75" t="s">
        <v>204</v>
      </c>
      <c r="D229" s="75" t="s">
        <v>1554</v>
      </c>
      <c r="E229" s="6" t="s">
        <v>2722</v>
      </c>
      <c r="F229" s="78" t="s">
        <v>1585</v>
      </c>
      <c r="G229" s="75" t="s">
        <v>4854</v>
      </c>
      <c r="H229" s="6" t="s">
        <v>1586</v>
      </c>
      <c r="I229" s="6" t="s">
        <v>142</v>
      </c>
      <c r="J229" s="6">
        <v>26847</v>
      </c>
      <c r="K229" s="6" t="s">
        <v>3275</v>
      </c>
      <c r="L229" s="11" t="s">
        <v>4377</v>
      </c>
      <c r="M229" s="6" t="s">
        <v>4378</v>
      </c>
      <c r="N229" s="6"/>
      <c r="O229" s="6"/>
      <c r="P229" s="6" t="s">
        <v>4389</v>
      </c>
      <c r="Q229" s="11"/>
      <c r="R229" s="11" t="s">
        <v>2727</v>
      </c>
      <c r="S229" s="6" t="s">
        <v>2715</v>
      </c>
      <c r="T229" s="13">
        <v>40833</v>
      </c>
      <c r="U229" s="89" t="str">
        <f t="shared" si="42"/>
        <v>Y</v>
      </c>
      <c r="V229" s="89" t="str">
        <f t="shared" si="43"/>
        <v>Y</v>
      </c>
      <c r="W229" s="22">
        <v>38186</v>
      </c>
      <c r="X229" s="6" t="s">
        <v>697</v>
      </c>
      <c r="Y229" s="13">
        <v>40840</v>
      </c>
      <c r="Z229" s="13">
        <v>40975</v>
      </c>
      <c r="AA229" s="84" t="str">
        <f t="shared" si="44"/>
        <v>Y</v>
      </c>
      <c r="AB229" s="23">
        <v>7219</v>
      </c>
      <c r="AC229" s="15">
        <f t="shared" si="45"/>
        <v>7219</v>
      </c>
      <c r="AD229" s="13">
        <v>41122</v>
      </c>
      <c r="AE229" s="92" t="str">
        <f t="shared" si="46"/>
        <v>Complete</v>
      </c>
      <c r="AF229" s="13"/>
      <c r="AG229" s="6" t="s">
        <v>2756</v>
      </c>
      <c r="AH229" s="89" t="str">
        <f t="shared" si="47"/>
        <v>No Build Required</v>
      </c>
      <c r="AI229" s="2" t="s">
        <v>4508</v>
      </c>
      <c r="AJ229" s="2" t="s">
        <v>4508</v>
      </c>
      <c r="AK229" s="84" t="str">
        <f>IF(Q229="",IF(U229="N","N/A",IF(AL229="","TBD",IF(AL229="N/A","N/A",IF(ISNUMBER(AL229),"Complete","")))),"Removed")</f>
        <v>Complete</v>
      </c>
      <c r="AL229" s="95">
        <v>41018</v>
      </c>
      <c r="AM229" s="89" t="str">
        <f>IF(Q229="",IF(AO229="","TBD",IF(AO229="N/A","N/A",IF(ISNUMBER(AO229),"Complete","TBD"))),"N/A")</f>
        <v>TBD</v>
      </c>
      <c r="AN229" s="13"/>
      <c r="AO229" s="95"/>
      <c r="AP229" s="97" t="str">
        <f>IF(Q229="",IF(AK229="Complete",IF(AM229="TBD","Ready","Ready"),"Pending Fiber Completion"),"Removed")</f>
        <v>Ready</v>
      </c>
      <c r="AQ229" s="13"/>
      <c r="AR229" s="11" t="s">
        <v>6704</v>
      </c>
      <c r="AS229" s="36">
        <v>1</v>
      </c>
      <c r="AT229" s="13"/>
      <c r="AU229" s="13"/>
      <c r="AV229" s="11"/>
    </row>
    <row r="230" spans="1:48">
      <c r="A230" s="13"/>
      <c r="B230" s="6" t="s">
        <v>5024</v>
      </c>
      <c r="C230" s="6" t="s">
        <v>204</v>
      </c>
      <c r="D230" s="6" t="s">
        <v>761</v>
      </c>
      <c r="E230" s="6" t="s">
        <v>2722</v>
      </c>
      <c r="F230" s="11" t="s">
        <v>4568</v>
      </c>
      <c r="G230" s="5" t="s">
        <v>4851</v>
      </c>
      <c r="H230" s="6" t="s">
        <v>5504</v>
      </c>
      <c r="I230" s="6" t="s">
        <v>5505</v>
      </c>
      <c r="J230" s="6">
        <v>26802</v>
      </c>
      <c r="K230" s="6" t="s">
        <v>5506</v>
      </c>
      <c r="L230" s="11"/>
      <c r="M230" s="6"/>
      <c r="N230" s="6"/>
      <c r="O230" s="6"/>
      <c r="P230" s="6"/>
      <c r="Q230" s="11"/>
      <c r="R230" s="11" t="s">
        <v>4588</v>
      </c>
      <c r="S230" s="6"/>
      <c r="T230" s="13"/>
      <c r="U230" s="26" t="str">
        <f t="shared" si="42"/>
        <v>N</v>
      </c>
      <c r="V230" s="26" t="str">
        <f t="shared" si="43"/>
        <v>N/A</v>
      </c>
      <c r="W230" s="22"/>
      <c r="X230" s="6" t="s">
        <v>4508</v>
      </c>
      <c r="Y230" s="13"/>
      <c r="Z230" s="13"/>
      <c r="AA230" s="14" t="str">
        <f t="shared" si="44"/>
        <v>N/A</v>
      </c>
      <c r="AB230" s="23">
        <v>0</v>
      </c>
      <c r="AC230" s="15">
        <f t="shared" si="45"/>
        <v>0</v>
      </c>
      <c r="AD230" s="13"/>
      <c r="AE230" s="16" t="str">
        <f t="shared" si="46"/>
        <v>N/A</v>
      </c>
      <c r="AF230" s="13"/>
      <c r="AG230" s="6" t="s">
        <v>2756</v>
      </c>
      <c r="AH230" s="17" t="str">
        <f t="shared" si="47"/>
        <v>No Build Required</v>
      </c>
      <c r="AI230" s="13" t="s">
        <v>4508</v>
      </c>
      <c r="AJ230" s="13" t="s">
        <v>4508</v>
      </c>
      <c r="AK230" s="14" t="str">
        <f>IF(Q230="",IF(U230="N","N/A",IF(AL230="","TBD",IF(AL230="N/A","N/A",IF(ISNUMBER(AL230),"Complete","")))),"Removed")</f>
        <v>N/A</v>
      </c>
      <c r="AL230" s="13" t="s">
        <v>4508</v>
      </c>
      <c r="AM230" s="17" t="str">
        <f>IF(Q230="",IF(AO230="","TBD",IF(AO230="N/A","N/A",IF(ISNUMBER(AO230),"Complete","TBD"))),"N/A")</f>
        <v>TBD</v>
      </c>
      <c r="AN230" s="13"/>
      <c r="AO230" s="13"/>
      <c r="AP230" s="27" t="str">
        <f>IF(Q230="",IF(AK230="N/A",IF(AM230="TBD","Waiting on Router","Ready"),"TBD"),"Removed")</f>
        <v>Waiting on Router</v>
      </c>
      <c r="AQ230" s="13"/>
      <c r="AR230" s="11" t="s">
        <v>4588</v>
      </c>
      <c r="AS230" s="11">
        <v>2</v>
      </c>
      <c r="AT230" s="13"/>
      <c r="AU230" s="13"/>
      <c r="AV230" s="11"/>
    </row>
    <row r="231" spans="1:48">
      <c r="A231" s="1"/>
      <c r="B231" s="72" t="s">
        <v>1928</v>
      </c>
      <c r="C231" s="72" t="s">
        <v>177</v>
      </c>
      <c r="D231" s="72" t="s">
        <v>1453</v>
      </c>
      <c r="E231" s="19" t="s">
        <v>2725</v>
      </c>
      <c r="F231" s="73" t="s">
        <v>1466</v>
      </c>
      <c r="G231" s="72" t="s">
        <v>4852</v>
      </c>
      <c r="H231" s="8" t="s">
        <v>1513</v>
      </c>
      <c r="I231" s="8" t="s">
        <v>113</v>
      </c>
      <c r="J231" s="8">
        <v>24901</v>
      </c>
      <c r="K231" s="8" t="s">
        <v>3274</v>
      </c>
      <c r="L231" s="4" t="s">
        <v>3625</v>
      </c>
      <c r="M231" s="8" t="s">
        <v>3626</v>
      </c>
      <c r="N231" s="8" t="s">
        <v>4228</v>
      </c>
      <c r="O231" s="8">
        <v>553</v>
      </c>
      <c r="P231" s="19" t="s">
        <v>4872</v>
      </c>
      <c r="Q231" s="4"/>
      <c r="R231" s="4" t="s">
        <v>2727</v>
      </c>
      <c r="S231" s="8" t="s">
        <v>2712</v>
      </c>
      <c r="T231" s="1">
        <v>40844</v>
      </c>
      <c r="U231" s="84" t="str">
        <f t="shared" si="42"/>
        <v>Y</v>
      </c>
      <c r="V231" s="84" t="str">
        <f t="shared" si="43"/>
        <v>Y</v>
      </c>
      <c r="W231" s="32">
        <v>16106.24</v>
      </c>
      <c r="X231" s="8" t="s">
        <v>2756</v>
      </c>
      <c r="Y231" s="1"/>
      <c r="Z231" s="1">
        <v>40854</v>
      </c>
      <c r="AA231" s="84" t="str">
        <f t="shared" si="44"/>
        <v>Y</v>
      </c>
      <c r="AB231" s="33">
        <v>1431</v>
      </c>
      <c r="AC231" s="15">
        <f t="shared" si="45"/>
        <v>1431</v>
      </c>
      <c r="AD231" s="1">
        <v>41153</v>
      </c>
      <c r="AE231" s="92" t="str">
        <f t="shared" si="46"/>
        <v>Complete</v>
      </c>
      <c r="AF231" s="1">
        <v>40953</v>
      </c>
      <c r="AG231" s="8" t="s">
        <v>697</v>
      </c>
      <c r="AH231" s="89" t="str">
        <f t="shared" si="47"/>
        <v>Complete</v>
      </c>
      <c r="AI231" s="1">
        <v>41006</v>
      </c>
      <c r="AJ231" s="1">
        <v>41066</v>
      </c>
      <c r="AK231" s="84" t="str">
        <f>IF(Q231="",IF(U231="N","N/A",IF(AL231="","TBD",IF(AL231="N/A","N/A",IF(ISNUMBER(AL231),"Complete","")))),"Removed")</f>
        <v>Complete</v>
      </c>
      <c r="AL231" s="94">
        <v>41141</v>
      </c>
      <c r="AM231" s="89" t="str">
        <f>IF(Q231="",IF(AO231="","TBD",IF(AO231="N/A","N/A",IF(ISNUMBER(AO231),"Complete","TBD"))),"N/A")</f>
        <v>Complete</v>
      </c>
      <c r="AN231" s="1"/>
      <c r="AO231" s="93">
        <v>41206</v>
      </c>
      <c r="AP231" s="97" t="str">
        <f>IF(Q231="",IF(AK231="Complete",IF(AM231="TBD","Waiting on Router","Ready"),"Pending Fiber Completion"),"Removed")</f>
        <v>Ready</v>
      </c>
      <c r="AQ231" s="1"/>
      <c r="AR231" s="4"/>
      <c r="AS231" s="9">
        <v>1</v>
      </c>
      <c r="AT231" s="1"/>
      <c r="AU231" s="1"/>
      <c r="AV231" s="4"/>
    </row>
    <row r="232" spans="1:48">
      <c r="A232" s="1"/>
      <c r="B232" s="72" t="s">
        <v>1929</v>
      </c>
      <c r="C232" s="72" t="s">
        <v>177</v>
      </c>
      <c r="D232" s="72" t="s">
        <v>762</v>
      </c>
      <c r="E232" s="8" t="s">
        <v>2725</v>
      </c>
      <c r="F232" s="73" t="s">
        <v>297</v>
      </c>
      <c r="G232" s="72" t="s">
        <v>4852</v>
      </c>
      <c r="H232" s="8" t="s">
        <v>1706</v>
      </c>
      <c r="I232" s="8" t="s">
        <v>298</v>
      </c>
      <c r="J232" s="8">
        <v>24986</v>
      </c>
      <c r="K232" s="8" t="s">
        <v>3273</v>
      </c>
      <c r="L232" s="4" t="s">
        <v>3983</v>
      </c>
      <c r="M232" s="8"/>
      <c r="N232" s="8" t="s">
        <v>4526</v>
      </c>
      <c r="O232" s="8">
        <v>612</v>
      </c>
      <c r="P232" s="8"/>
      <c r="Q232" s="4"/>
      <c r="R232" s="4" t="s">
        <v>2727</v>
      </c>
      <c r="S232" s="8" t="s">
        <v>1727</v>
      </c>
      <c r="T232" s="1">
        <v>40878</v>
      </c>
      <c r="U232" s="77" t="str">
        <f t="shared" si="42"/>
        <v>Y</v>
      </c>
      <c r="V232" s="77" t="str">
        <f t="shared" si="43"/>
        <v>Y</v>
      </c>
      <c r="W232" s="32" t="s">
        <v>4432</v>
      </c>
      <c r="X232" s="8" t="s">
        <v>697</v>
      </c>
      <c r="Y232" s="1"/>
      <c r="Z232" s="1">
        <v>40885</v>
      </c>
      <c r="AA232" s="84" t="str">
        <f t="shared" si="44"/>
        <v>Y</v>
      </c>
      <c r="AB232" s="33">
        <v>2565</v>
      </c>
      <c r="AC232" s="15">
        <f t="shared" si="45"/>
        <v>2565</v>
      </c>
      <c r="AD232" s="1">
        <v>41153</v>
      </c>
      <c r="AE232" s="92" t="str">
        <f t="shared" si="46"/>
        <v>Complete</v>
      </c>
      <c r="AF232" s="1">
        <v>40954</v>
      </c>
      <c r="AG232" s="8" t="s">
        <v>2756</v>
      </c>
      <c r="AH232" s="89" t="str">
        <f t="shared" si="47"/>
        <v>No Build Required</v>
      </c>
      <c r="AI232" s="2" t="s">
        <v>4508</v>
      </c>
      <c r="AJ232" s="2" t="s">
        <v>4508</v>
      </c>
      <c r="AK232" s="84" t="str">
        <f>IF(Q232="",IF(U232="N","N/A",IF(AL232="","TBD",IF(AL232="N/A","N/A",IF(ISNUMBER(AL232),"Complete","")))),"Removed")</f>
        <v>Complete</v>
      </c>
      <c r="AL232" s="93">
        <v>40952</v>
      </c>
      <c r="AM232" s="89" t="str">
        <f>IF(Q232="",IF(AO232="","TBD",IF(AO232="N/A","N/A",IF(ISNUMBER(AO232),"Complete","TBD"))),"N/A")</f>
        <v>Complete</v>
      </c>
      <c r="AN232" s="1">
        <v>40991</v>
      </c>
      <c r="AO232" s="93">
        <v>40989</v>
      </c>
      <c r="AP232" s="97" t="str">
        <f>IF(Q232="",IF(AK232="Complete",IF(AM232="TBD","Waiting on Router","Ready"),"Pending Fiber Completion"),"Removed")</f>
        <v>Ready</v>
      </c>
      <c r="AQ232" s="1">
        <v>40991</v>
      </c>
      <c r="AR232" s="4"/>
      <c r="AS232" s="9">
        <v>1</v>
      </c>
      <c r="AT232" s="1"/>
      <c r="AU232" s="1"/>
      <c r="AV232" s="4"/>
    </row>
    <row r="233" spans="1:48" ht="63">
      <c r="A233" s="1"/>
      <c r="B233" s="72" t="s">
        <v>1930</v>
      </c>
      <c r="C233" s="72" t="s">
        <v>177</v>
      </c>
      <c r="D233" s="72" t="s">
        <v>762</v>
      </c>
      <c r="E233" s="8" t="s">
        <v>2725</v>
      </c>
      <c r="F233" s="73" t="s">
        <v>1707</v>
      </c>
      <c r="G233" s="72" t="s">
        <v>4852</v>
      </c>
      <c r="H233" s="8" t="s">
        <v>1708</v>
      </c>
      <c r="I233" s="8" t="s">
        <v>113</v>
      </c>
      <c r="J233" s="8">
        <v>24901</v>
      </c>
      <c r="K233" s="8" t="s">
        <v>3272</v>
      </c>
      <c r="L233" s="4"/>
      <c r="M233" s="8"/>
      <c r="N233" s="8" t="s">
        <v>4527</v>
      </c>
      <c r="O233" s="8">
        <v>613</v>
      </c>
      <c r="P233" s="8" t="s">
        <v>4877</v>
      </c>
      <c r="Q233" s="4"/>
      <c r="R233" s="4" t="s">
        <v>2727</v>
      </c>
      <c r="S233" s="8" t="s">
        <v>1727</v>
      </c>
      <c r="T233" s="1">
        <v>40844</v>
      </c>
      <c r="U233" s="77" t="str">
        <f t="shared" si="42"/>
        <v>Y</v>
      </c>
      <c r="V233" s="77" t="str">
        <f t="shared" si="43"/>
        <v>Y</v>
      </c>
      <c r="W233" s="32">
        <v>3873.95</v>
      </c>
      <c r="X233" s="8" t="s">
        <v>2756</v>
      </c>
      <c r="Y233" s="1"/>
      <c r="Z233" s="1">
        <v>40854</v>
      </c>
      <c r="AA233" s="84" t="str">
        <f t="shared" si="44"/>
        <v>Y</v>
      </c>
      <c r="AB233" s="33">
        <v>503</v>
      </c>
      <c r="AC233" s="15">
        <f t="shared" si="45"/>
        <v>503</v>
      </c>
      <c r="AD233" s="1">
        <v>41153</v>
      </c>
      <c r="AE233" s="92" t="str">
        <f t="shared" si="46"/>
        <v>Complete</v>
      </c>
      <c r="AF233" s="1">
        <v>40954</v>
      </c>
      <c r="AG233" s="8" t="s">
        <v>697</v>
      </c>
      <c r="AH233" s="89" t="str">
        <f t="shared" si="47"/>
        <v>Complete</v>
      </c>
      <c r="AI233" s="1">
        <v>41284</v>
      </c>
      <c r="AJ233" s="1">
        <v>41292</v>
      </c>
      <c r="AK233" s="84" t="str">
        <f>IF(Q233="",IF(U233="N","N/A",IF(AL233="","TBD",IF(AL233="N/A","N/A",IF(ISNUMBER(AL233),"Complete","")))),"Removed")</f>
        <v>Complete</v>
      </c>
      <c r="AL233" s="94">
        <v>41320</v>
      </c>
      <c r="AM233" s="89" t="str">
        <f>IF(Q233="",IF(AO233="","TBD",IF(AO233="N/A","N/A",IF(ISNUMBER(AO233),"Complete","TBD"))),"N/A")</f>
        <v>Complete</v>
      </c>
      <c r="AN233" s="1">
        <v>41320</v>
      </c>
      <c r="AO233" s="93">
        <v>41115</v>
      </c>
      <c r="AP233" s="97" t="str">
        <f>IF(Q233="",IF(AK233="Complete",IF(AM233="TBD","Waiting on Router","Ready"),"Pending Fiber Completion"),"Removed")</f>
        <v>Ready</v>
      </c>
      <c r="AQ233" s="1"/>
      <c r="AR233" s="4" t="s">
        <v>6755</v>
      </c>
      <c r="AS233" s="9">
        <v>1</v>
      </c>
      <c r="AT233" s="1"/>
      <c r="AU233" s="1"/>
      <c r="AV233" s="4"/>
    </row>
    <row r="234" spans="1:48" ht="47.25">
      <c r="A234" s="2"/>
      <c r="B234" s="73" t="s">
        <v>1931</v>
      </c>
      <c r="C234" s="73" t="s">
        <v>177</v>
      </c>
      <c r="D234" s="73" t="s">
        <v>774</v>
      </c>
      <c r="E234" s="3" t="s">
        <v>2725</v>
      </c>
      <c r="F234" s="73" t="s">
        <v>6897</v>
      </c>
      <c r="G234" s="73" t="s">
        <v>4852</v>
      </c>
      <c r="H234" s="4" t="s">
        <v>1401</v>
      </c>
      <c r="I234" s="4" t="s">
        <v>298</v>
      </c>
      <c r="J234" s="4">
        <v>24986</v>
      </c>
      <c r="K234" s="4" t="s">
        <v>3271</v>
      </c>
      <c r="L234" s="4" t="s">
        <v>3704</v>
      </c>
      <c r="M234" s="4" t="s">
        <v>3707</v>
      </c>
      <c r="N234" s="4" t="s">
        <v>3444</v>
      </c>
      <c r="O234" s="4">
        <v>222</v>
      </c>
      <c r="P234" s="3"/>
      <c r="Q234" s="4"/>
      <c r="R234" s="4" t="s">
        <v>2727</v>
      </c>
      <c r="S234" s="4" t="s">
        <v>2713</v>
      </c>
      <c r="T234" s="2">
        <v>40878</v>
      </c>
      <c r="U234" s="88" t="str">
        <f t="shared" si="42"/>
        <v>Y</v>
      </c>
      <c r="V234" s="88" t="str">
        <f t="shared" si="43"/>
        <v>Y</v>
      </c>
      <c r="W234" s="34" t="s">
        <v>4429</v>
      </c>
      <c r="X234" s="4" t="s">
        <v>2756</v>
      </c>
      <c r="Y234" s="2"/>
      <c r="Z234" s="2">
        <v>40885</v>
      </c>
      <c r="AA234" s="84" t="str">
        <f t="shared" si="44"/>
        <v>Y</v>
      </c>
      <c r="AB234" s="35" t="s">
        <v>1929</v>
      </c>
      <c r="AC234" s="15" t="str">
        <f t="shared" si="45"/>
        <v>Included</v>
      </c>
      <c r="AD234" s="2">
        <v>41153</v>
      </c>
      <c r="AE234" s="92" t="str">
        <f t="shared" si="46"/>
        <v>Complete</v>
      </c>
      <c r="AF234" s="2">
        <v>40954</v>
      </c>
      <c r="AG234" s="4" t="s">
        <v>697</v>
      </c>
      <c r="AH234" s="89" t="str">
        <f t="shared" si="47"/>
        <v>Complete</v>
      </c>
      <c r="AI234" s="2">
        <v>41346</v>
      </c>
      <c r="AJ234" s="2">
        <v>41366</v>
      </c>
      <c r="AK234" s="84" t="str">
        <f>IF(Q234="",IF(U234="N","N/A",IF(AL234="","TBD",IF(AL234="N/A","N/A",IF(ISNUMBER(AL234),"Complete","")))),"Removed")</f>
        <v>Complete</v>
      </c>
      <c r="AL234" s="94">
        <v>40952</v>
      </c>
      <c r="AM234" s="89" t="str">
        <f>IF(Q234="",IF(AO234="","TBD",IF(AO234="N/A","N/A",IF(ISNUMBER(AO234),"Complete","TBD"))),"N/A")</f>
        <v>Complete</v>
      </c>
      <c r="AN234" s="2">
        <v>41011</v>
      </c>
      <c r="AO234" s="94">
        <v>40917</v>
      </c>
      <c r="AP234" s="97" t="str">
        <f>IF(Q234="",IF(AK234="Complete",IF(AM234="TBD","Waiting on Router","Ready"),"Pending Fiber Completion"),"Removed")</f>
        <v>Ready</v>
      </c>
      <c r="AQ234" s="2">
        <v>41011</v>
      </c>
      <c r="AR234" s="4" t="s">
        <v>6756</v>
      </c>
      <c r="AS234" s="7">
        <v>1</v>
      </c>
      <c r="AT234" s="2"/>
      <c r="AU234" s="2"/>
      <c r="AV234" s="4"/>
    </row>
    <row r="235" spans="1:48" ht="110.25">
      <c r="A235" s="2"/>
      <c r="B235" s="73" t="s">
        <v>1932</v>
      </c>
      <c r="C235" s="73" t="s">
        <v>177</v>
      </c>
      <c r="D235" s="73" t="s">
        <v>774</v>
      </c>
      <c r="E235" s="3" t="s">
        <v>2725</v>
      </c>
      <c r="F235" s="73" t="s">
        <v>6898</v>
      </c>
      <c r="G235" s="73" t="s">
        <v>4852</v>
      </c>
      <c r="H235" s="4" t="s">
        <v>1409</v>
      </c>
      <c r="I235" s="4" t="s">
        <v>113</v>
      </c>
      <c r="J235" s="4">
        <v>24901</v>
      </c>
      <c r="K235" s="4" t="s">
        <v>3270</v>
      </c>
      <c r="L235" s="4" t="s">
        <v>3704</v>
      </c>
      <c r="M235" s="4" t="s">
        <v>3707</v>
      </c>
      <c r="N235" s="4" t="s">
        <v>3445</v>
      </c>
      <c r="O235" s="4">
        <v>223</v>
      </c>
      <c r="P235" s="3"/>
      <c r="Q235" s="4"/>
      <c r="R235" s="4" t="s">
        <v>2727</v>
      </c>
      <c r="S235" s="4" t="s">
        <v>2713</v>
      </c>
      <c r="T235" s="2">
        <v>40844</v>
      </c>
      <c r="U235" s="88" t="str">
        <f t="shared" si="42"/>
        <v>Y</v>
      </c>
      <c r="V235" s="88" t="str">
        <f t="shared" si="43"/>
        <v>Y</v>
      </c>
      <c r="W235" s="34">
        <v>63220.25</v>
      </c>
      <c r="X235" s="4" t="s">
        <v>2756</v>
      </c>
      <c r="Y235" s="2"/>
      <c r="Z235" s="2">
        <v>40994</v>
      </c>
      <c r="AA235" s="84" t="str">
        <f t="shared" si="44"/>
        <v>Y</v>
      </c>
      <c r="AB235" s="35">
        <v>14804</v>
      </c>
      <c r="AC235" s="15">
        <f t="shared" si="45"/>
        <v>14804</v>
      </c>
      <c r="AD235" s="2">
        <v>41153</v>
      </c>
      <c r="AE235" s="92" t="str">
        <f t="shared" si="46"/>
        <v>Complete</v>
      </c>
      <c r="AF235" s="2">
        <v>41131</v>
      </c>
      <c r="AG235" s="4" t="s">
        <v>697</v>
      </c>
      <c r="AH235" s="89" t="str">
        <f t="shared" si="47"/>
        <v>Complete</v>
      </c>
      <c r="AI235" s="2">
        <v>41365</v>
      </c>
      <c r="AJ235" s="2">
        <v>41383</v>
      </c>
      <c r="AK235" s="84" t="str">
        <f>IF(Q235="",IF(U235="N","N/A",IF(AL235="","TBD",IF(AL235="N/A","N/A",IF(ISNUMBER(AL235),"Complete","")))),"Removed")</f>
        <v>Complete</v>
      </c>
      <c r="AL235" s="94">
        <v>41408</v>
      </c>
      <c r="AM235" s="89" t="str">
        <f>IF(Q235="",IF(AO235="","TBD",IF(AO235="N/A","N/A",IF(ISNUMBER(AO235),"Complete","TBD"))),"N/A")</f>
        <v>Complete</v>
      </c>
      <c r="AN235" s="2">
        <v>41408</v>
      </c>
      <c r="AO235" s="94">
        <v>40917</v>
      </c>
      <c r="AP235" s="97" t="str">
        <f>IF(Q235="",IF(AK235="Complete",IF(AM235="TBD","Waiting on Router","Ready"),"Pending Fiber Completion"),"Removed")</f>
        <v>Ready</v>
      </c>
      <c r="AQ235" s="2"/>
      <c r="AR235" s="38" t="s">
        <v>6757</v>
      </c>
      <c r="AS235" s="7">
        <v>1</v>
      </c>
      <c r="AT235" s="2"/>
      <c r="AU235" s="2"/>
      <c r="AV235" s="4"/>
    </row>
    <row r="236" spans="1:48">
      <c r="A236" s="2"/>
      <c r="B236" s="73" t="s">
        <v>1933</v>
      </c>
      <c r="C236" s="73" t="s">
        <v>177</v>
      </c>
      <c r="D236" s="73" t="s">
        <v>763</v>
      </c>
      <c r="E236" s="4" t="s">
        <v>2725</v>
      </c>
      <c r="F236" s="73" t="s">
        <v>437</v>
      </c>
      <c r="G236" s="73" t="s">
        <v>4852</v>
      </c>
      <c r="H236" s="4" t="s">
        <v>438</v>
      </c>
      <c r="I236" s="4" t="s">
        <v>113</v>
      </c>
      <c r="J236" s="4">
        <v>24901</v>
      </c>
      <c r="K236" s="4" t="s">
        <v>3269</v>
      </c>
      <c r="L236" s="4"/>
      <c r="M236" s="4"/>
      <c r="N236" s="4" t="s">
        <v>4375</v>
      </c>
      <c r="O236" s="4">
        <v>691</v>
      </c>
      <c r="P236" s="4"/>
      <c r="Q236" s="4"/>
      <c r="R236" s="4" t="s">
        <v>2727</v>
      </c>
      <c r="S236" s="4" t="s">
        <v>2712</v>
      </c>
      <c r="T236" s="2">
        <v>40847</v>
      </c>
      <c r="U236" s="86" t="str">
        <f t="shared" si="42"/>
        <v>Y</v>
      </c>
      <c r="V236" s="86" t="str">
        <f t="shared" si="43"/>
        <v>Y</v>
      </c>
      <c r="W236" s="34">
        <v>106130.21</v>
      </c>
      <c r="X236" s="4" t="s">
        <v>2756</v>
      </c>
      <c r="Y236" s="2"/>
      <c r="Z236" s="2">
        <v>40994</v>
      </c>
      <c r="AA236" s="84" t="str">
        <f t="shared" si="44"/>
        <v>Y</v>
      </c>
      <c r="AB236" s="35">
        <v>11128</v>
      </c>
      <c r="AC236" s="15">
        <f t="shared" si="45"/>
        <v>11128</v>
      </c>
      <c r="AD236" s="2">
        <v>41153</v>
      </c>
      <c r="AE236" s="92" t="str">
        <f t="shared" si="46"/>
        <v>Complete</v>
      </c>
      <c r="AF236" s="2">
        <v>40999</v>
      </c>
      <c r="AG236" s="4" t="s">
        <v>2756</v>
      </c>
      <c r="AH236" s="89" t="str">
        <f t="shared" si="47"/>
        <v>No Build Required</v>
      </c>
      <c r="AI236" s="2" t="s">
        <v>4508</v>
      </c>
      <c r="AJ236" s="2" t="s">
        <v>4508</v>
      </c>
      <c r="AK236" s="84" t="str">
        <f>IF(Q236="",IF(U236="N","N/A",IF(AL236="","TBD",IF(AL236="N/A","N/A",IF(ISNUMBER(AL236),"Complete","")))),"Removed")</f>
        <v>Complete</v>
      </c>
      <c r="AL236" s="94">
        <v>40999</v>
      </c>
      <c r="AM236" s="89" t="str">
        <f>IF(Q236="",IF(AO236="","TBD",IF(AO236="N/A","N/A",IF(ISNUMBER(AO236),"Complete","TBD"))),"N/A")</f>
        <v>Complete</v>
      </c>
      <c r="AN236" s="2">
        <v>41004</v>
      </c>
      <c r="AO236" s="94">
        <v>40945</v>
      </c>
      <c r="AP236" s="97" t="str">
        <f>IF(Q236="",IF(AK236="Complete",IF(AM236="TBD","Waiting on Router","Ready"),"Pending Fiber Completion"),"Removed")</f>
        <v>Ready</v>
      </c>
      <c r="AQ236" s="2">
        <v>41004</v>
      </c>
      <c r="AR236" s="4"/>
      <c r="AS236" s="7">
        <v>1</v>
      </c>
      <c r="AT236" s="2"/>
      <c r="AU236" s="2"/>
      <c r="AV236" s="4"/>
    </row>
    <row r="237" spans="1:48">
      <c r="A237" s="2"/>
      <c r="B237" s="73" t="s">
        <v>1934</v>
      </c>
      <c r="C237" s="73" t="s">
        <v>177</v>
      </c>
      <c r="D237" s="73" t="s">
        <v>763</v>
      </c>
      <c r="E237" s="4" t="s">
        <v>2725</v>
      </c>
      <c r="F237" s="73" t="s">
        <v>439</v>
      </c>
      <c r="G237" s="73" t="s">
        <v>4852</v>
      </c>
      <c r="H237" s="4" t="s">
        <v>440</v>
      </c>
      <c r="I237" s="4" t="s">
        <v>441</v>
      </c>
      <c r="J237" s="4"/>
      <c r="K237" s="4" t="s">
        <v>3268</v>
      </c>
      <c r="L237" s="4"/>
      <c r="M237" s="4"/>
      <c r="N237" s="4" t="s">
        <v>4189</v>
      </c>
      <c r="O237" s="4">
        <v>694</v>
      </c>
      <c r="P237" s="4"/>
      <c r="Q237" s="4"/>
      <c r="R237" s="4" t="s">
        <v>2727</v>
      </c>
      <c r="S237" s="4" t="s">
        <v>2712</v>
      </c>
      <c r="T237" s="2">
        <v>40833</v>
      </c>
      <c r="U237" s="86" t="str">
        <f t="shared" si="42"/>
        <v>Y</v>
      </c>
      <c r="V237" s="86" t="str">
        <f t="shared" si="43"/>
        <v>Y</v>
      </c>
      <c r="W237" s="34">
        <v>10324.35</v>
      </c>
      <c r="X237" s="4" t="s">
        <v>2756</v>
      </c>
      <c r="Y237" s="2"/>
      <c r="Z237" s="2">
        <v>40991</v>
      </c>
      <c r="AA237" s="84" t="str">
        <f t="shared" si="44"/>
        <v>Y</v>
      </c>
      <c r="AB237" s="35">
        <v>1793</v>
      </c>
      <c r="AC237" s="15">
        <f t="shared" si="45"/>
        <v>1793</v>
      </c>
      <c r="AD237" s="2">
        <v>41153</v>
      </c>
      <c r="AE237" s="92" t="str">
        <f t="shared" si="46"/>
        <v>Complete</v>
      </c>
      <c r="AF237" s="2">
        <v>41046</v>
      </c>
      <c r="AG237" s="4" t="s">
        <v>697</v>
      </c>
      <c r="AH237" s="89" t="str">
        <f t="shared" si="47"/>
        <v>Complete</v>
      </c>
      <c r="AI237" s="2">
        <v>41099</v>
      </c>
      <c r="AJ237" s="2">
        <v>41115</v>
      </c>
      <c r="AK237" s="84" t="str">
        <f>IF(Q237="",IF(U237="N","N/A",IF(AL237="","TBD",IF(AL237="N/A","N/A",IF(ISNUMBER(AL237),"Complete","")))),"Removed")</f>
        <v>Complete</v>
      </c>
      <c r="AL237" s="94">
        <v>41141</v>
      </c>
      <c r="AM237" s="89" t="str">
        <f>IF(Q237="",IF(AO237="","TBD",IF(AO237="N/A","N/A",IF(ISNUMBER(AO237),"Complete","TBD"))),"N/A")</f>
        <v>Complete</v>
      </c>
      <c r="AN237" s="2">
        <v>41145</v>
      </c>
      <c r="AO237" s="94">
        <v>40882</v>
      </c>
      <c r="AP237" s="97" t="str">
        <f>IF(Q237="",IF(AK237="Complete",IF(AM237="TBD","Waiting on Router","Ready"),"Pending Fiber Completion"),"Removed")</f>
        <v>Ready</v>
      </c>
      <c r="AQ237" s="2">
        <v>41145</v>
      </c>
      <c r="AR237" s="4"/>
      <c r="AS237" s="7">
        <v>1</v>
      </c>
      <c r="AT237" s="2"/>
      <c r="AU237" s="2"/>
      <c r="AV237" s="4"/>
    </row>
    <row r="238" spans="1:48">
      <c r="A238" s="2"/>
      <c r="B238" s="73" t="s">
        <v>1935</v>
      </c>
      <c r="C238" s="73" t="s">
        <v>177</v>
      </c>
      <c r="D238" s="73" t="s">
        <v>763</v>
      </c>
      <c r="E238" s="4" t="s">
        <v>2725</v>
      </c>
      <c r="F238" s="73" t="s">
        <v>496</v>
      </c>
      <c r="G238" s="73" t="s">
        <v>4852</v>
      </c>
      <c r="H238" s="4" t="s">
        <v>497</v>
      </c>
      <c r="I238" s="4" t="s">
        <v>29</v>
      </c>
      <c r="J238" s="4"/>
      <c r="K238" s="4" t="s">
        <v>3267</v>
      </c>
      <c r="L238" s="4"/>
      <c r="M238" s="4"/>
      <c r="N238" s="4" t="s">
        <v>4184</v>
      </c>
      <c r="O238" s="4">
        <v>778</v>
      </c>
      <c r="P238" s="4"/>
      <c r="Q238" s="4"/>
      <c r="R238" s="4" t="s">
        <v>2727</v>
      </c>
      <c r="S238" s="4" t="s">
        <v>2712</v>
      </c>
      <c r="T238" s="2">
        <v>40844</v>
      </c>
      <c r="U238" s="86" t="str">
        <f t="shared" ref="U238:U267" si="48">IF(T238="","N","Y")</f>
        <v>Y</v>
      </c>
      <c r="V238" s="86" t="str">
        <f t="shared" ref="V238:V271" si="49">IF(T238="","N/A",IF(T238="TBD","N","Y"))</f>
        <v>Y</v>
      </c>
      <c r="W238" s="34">
        <v>13781.79</v>
      </c>
      <c r="X238" s="4" t="s">
        <v>2756</v>
      </c>
      <c r="Y238" s="2"/>
      <c r="Z238" s="2">
        <v>40991</v>
      </c>
      <c r="AA238" s="84" t="str">
        <f t="shared" ref="AA238:AA267" si="50">IF(V238="N/A","N/A",IF(Z238="","N","Y"))</f>
        <v>Y</v>
      </c>
      <c r="AB238" s="35">
        <v>2628</v>
      </c>
      <c r="AC238" s="15">
        <f t="shared" ref="AC238:AC267" si="51">IF(U238="N",0,IF(AB238="","TBD",IF(AB238="N/A",0,IF(ISNUMBER(AB238)=TRUE,AB238,"Included"))))</f>
        <v>2628</v>
      </c>
      <c r="AD238" s="2">
        <v>41153</v>
      </c>
      <c r="AE238" s="92" t="str">
        <f t="shared" ref="AE238:AE267" si="52">IF(Q238="",IF(U238="N","N/A",IF(AD238="N/A","N/A",IF(AD238="","TBD",IF(ISNUMBER(AF238),"Complete","Complete")))),"""Removed")</f>
        <v>Complete</v>
      </c>
      <c r="AF238" s="2">
        <v>41234</v>
      </c>
      <c r="AG238" s="4" t="s">
        <v>697</v>
      </c>
      <c r="AH238" s="89" t="str">
        <f t="shared" ref="AH238:AH267" si="53">IF(Q238="",IF(U238="N","No Build Required",IF(AG238="N","No Build Required",IF(AG238="N/A","No Build Required",IF(AG238="","TBD",IF(ISNUMBER(AJ238),"Complete",IF(ISNUMBER(AI238),"Scheduled","TBD")))))),"Removed")</f>
        <v>Complete</v>
      </c>
      <c r="AI238" s="2">
        <v>41204</v>
      </c>
      <c r="AJ238" s="2">
        <v>40868</v>
      </c>
      <c r="AK238" s="84" t="str">
        <f>IF(Q238="",IF(U238="N","N/A",IF(AL238="","TBD",IF(AL238="N/A","N/A",IF(ISNUMBER(AL238),"Complete","")))),"Removed")</f>
        <v>Complete</v>
      </c>
      <c r="AL238" s="94">
        <v>41234</v>
      </c>
      <c r="AM238" s="89" t="str">
        <f>IF(Q238="",IF(AO238="","TBD",IF(AO238="N/A","N/A",IF(ISNUMBER(AO238),"Complete","TBD"))),"N/A")</f>
        <v>Complete</v>
      </c>
      <c r="AN238" s="2"/>
      <c r="AO238" s="94">
        <v>41030</v>
      </c>
      <c r="AP238" s="97" t="str">
        <f>IF(Q238="",IF(AK238="Complete",IF(AM238="TBD","Waiting on Router","Ready"),"Pending Fiber Completion"),"Removed")</f>
        <v>Ready</v>
      </c>
      <c r="AQ238" s="2"/>
      <c r="AR238" s="38" t="s">
        <v>6758</v>
      </c>
      <c r="AS238" s="7">
        <v>1</v>
      </c>
      <c r="AT238" s="2"/>
      <c r="AU238" s="2"/>
      <c r="AV238" s="4"/>
    </row>
    <row r="239" spans="1:48">
      <c r="A239" s="2"/>
      <c r="B239" s="73" t="s">
        <v>1936</v>
      </c>
      <c r="C239" s="73" t="s">
        <v>177</v>
      </c>
      <c r="D239" s="73" t="s">
        <v>763</v>
      </c>
      <c r="E239" s="4" t="s">
        <v>2725</v>
      </c>
      <c r="F239" s="73" t="s">
        <v>535</v>
      </c>
      <c r="G239" s="73" t="s">
        <v>4852</v>
      </c>
      <c r="H239" s="4" t="s">
        <v>536</v>
      </c>
      <c r="I239" s="4" t="s">
        <v>298</v>
      </c>
      <c r="J239" s="4">
        <v>24986</v>
      </c>
      <c r="K239" s="4" t="s">
        <v>3266</v>
      </c>
      <c r="L239" s="4"/>
      <c r="M239" s="4"/>
      <c r="N239" s="4" t="s">
        <v>4214</v>
      </c>
      <c r="O239" s="4">
        <v>695</v>
      </c>
      <c r="P239" s="4"/>
      <c r="Q239" s="4"/>
      <c r="R239" s="4" t="s">
        <v>2727</v>
      </c>
      <c r="S239" s="4" t="s">
        <v>2712</v>
      </c>
      <c r="T239" s="2">
        <v>40857</v>
      </c>
      <c r="U239" s="86" t="str">
        <f t="shared" si="48"/>
        <v>Y</v>
      </c>
      <c r="V239" s="86" t="str">
        <f t="shared" si="49"/>
        <v>Y</v>
      </c>
      <c r="W239" s="34">
        <v>34831.39</v>
      </c>
      <c r="X239" s="4" t="s">
        <v>2756</v>
      </c>
      <c r="Y239" s="2"/>
      <c r="Z239" s="2">
        <v>40863</v>
      </c>
      <c r="AA239" s="84" t="str">
        <f t="shared" si="50"/>
        <v>Y</v>
      </c>
      <c r="AB239" s="35">
        <v>4101</v>
      </c>
      <c r="AC239" s="15">
        <f t="shared" si="51"/>
        <v>4101</v>
      </c>
      <c r="AD239" s="2">
        <v>41153</v>
      </c>
      <c r="AE239" s="92" t="str">
        <f t="shared" si="52"/>
        <v>Complete</v>
      </c>
      <c r="AF239" s="2">
        <v>40964</v>
      </c>
      <c r="AG239" s="4" t="s">
        <v>2756</v>
      </c>
      <c r="AH239" s="89" t="str">
        <f t="shared" si="53"/>
        <v>No Build Required</v>
      </c>
      <c r="AI239" s="2" t="s">
        <v>4508</v>
      </c>
      <c r="AJ239" s="2" t="s">
        <v>4508</v>
      </c>
      <c r="AK239" s="84" t="str">
        <f>IF(Q239="",IF(U239="N","N/A",IF(AL239="","TBD",IF(AL239="N/A","N/A",IF(ISNUMBER(AL239),"Complete","")))),"Removed")</f>
        <v>Complete</v>
      </c>
      <c r="AL239" s="94">
        <v>40964</v>
      </c>
      <c r="AM239" s="89" t="str">
        <f>IF(Q239="",IF(AO239="","TBD",IF(AO239="N/A","N/A",IF(ISNUMBER(AO239),"Complete","TBD"))),"N/A")</f>
        <v>Complete</v>
      </c>
      <c r="AN239" s="2">
        <v>40970</v>
      </c>
      <c r="AO239" s="94">
        <v>40950</v>
      </c>
      <c r="AP239" s="97" t="str">
        <f>IF(Q239="",IF(AK239="Complete",IF(AM239="TBD","Waiting on Router","Ready"),"Pending Fiber Completion"),"Removed")</f>
        <v>Ready</v>
      </c>
      <c r="AQ239" s="2">
        <v>40970</v>
      </c>
      <c r="AR239" s="4"/>
      <c r="AS239" s="7">
        <v>1</v>
      </c>
      <c r="AT239" s="2"/>
      <c r="AU239" s="2"/>
      <c r="AV239" s="4"/>
    </row>
    <row r="240" spans="1:48">
      <c r="A240" s="2"/>
      <c r="B240" s="73" t="s">
        <v>1937</v>
      </c>
      <c r="C240" s="73" t="s">
        <v>177</v>
      </c>
      <c r="D240" s="73" t="s">
        <v>763</v>
      </c>
      <c r="E240" s="4" t="s">
        <v>2725</v>
      </c>
      <c r="F240" s="73" t="s">
        <v>587</v>
      </c>
      <c r="G240" s="73" t="s">
        <v>4852</v>
      </c>
      <c r="H240" s="4" t="s">
        <v>588</v>
      </c>
      <c r="I240" s="4" t="s">
        <v>589</v>
      </c>
      <c r="J240" s="4"/>
      <c r="K240" s="4" t="s">
        <v>3265</v>
      </c>
      <c r="L240" s="4"/>
      <c r="M240" s="4"/>
      <c r="N240" s="4" t="s">
        <v>4080</v>
      </c>
      <c r="O240" s="4">
        <v>693</v>
      </c>
      <c r="P240" s="4"/>
      <c r="Q240" s="4"/>
      <c r="R240" s="4" t="s">
        <v>2727</v>
      </c>
      <c r="S240" s="4" t="s">
        <v>2712</v>
      </c>
      <c r="T240" s="2">
        <v>40844</v>
      </c>
      <c r="U240" s="86" t="str">
        <f t="shared" si="48"/>
        <v>Y</v>
      </c>
      <c r="V240" s="86" t="str">
        <f t="shared" si="49"/>
        <v>Y</v>
      </c>
      <c r="W240" s="34">
        <v>14012.7</v>
      </c>
      <c r="X240" s="4" t="s">
        <v>2756</v>
      </c>
      <c r="Y240" s="2"/>
      <c r="Z240" s="2">
        <v>40991</v>
      </c>
      <c r="AA240" s="84" t="str">
        <f t="shared" si="50"/>
        <v>Y</v>
      </c>
      <c r="AB240" s="35">
        <v>1364</v>
      </c>
      <c r="AC240" s="15">
        <f t="shared" si="51"/>
        <v>1364</v>
      </c>
      <c r="AD240" s="2">
        <v>41153</v>
      </c>
      <c r="AE240" s="92" t="str">
        <f t="shared" si="52"/>
        <v>Complete</v>
      </c>
      <c r="AF240" s="2">
        <v>41039</v>
      </c>
      <c r="AG240" s="4" t="s">
        <v>2756</v>
      </c>
      <c r="AH240" s="89" t="str">
        <f t="shared" si="53"/>
        <v>No Build Required</v>
      </c>
      <c r="AI240" s="2" t="s">
        <v>4508</v>
      </c>
      <c r="AJ240" s="2" t="s">
        <v>4508</v>
      </c>
      <c r="AK240" s="84" t="str">
        <f>IF(Q240="",IF(U240="N","N/A",IF(AL240="","TBD",IF(AL240="N/A","N/A",IF(ISNUMBER(AL240),"Complete","")))),"Removed")</f>
        <v>Complete</v>
      </c>
      <c r="AL240" s="94">
        <v>41039</v>
      </c>
      <c r="AM240" s="89" t="str">
        <f>IF(Q240="",IF(AO240="","TBD",IF(AO240="N/A","N/A",IF(ISNUMBER(AO240),"Complete","TBD"))),"N/A")</f>
        <v>Complete</v>
      </c>
      <c r="AN240" s="2">
        <v>41039</v>
      </c>
      <c r="AO240" s="94">
        <v>40882</v>
      </c>
      <c r="AP240" s="97" t="str">
        <f>IF(Q240="",IF(AK240="Complete",IF(AM240="TBD","Waiting on Router","Ready"),"Pending Fiber Completion"),"Removed")</f>
        <v>Ready</v>
      </c>
      <c r="AQ240" s="2">
        <v>41039</v>
      </c>
      <c r="AR240" s="4"/>
      <c r="AS240" s="7">
        <v>1</v>
      </c>
      <c r="AT240" s="2"/>
      <c r="AU240" s="2"/>
      <c r="AV240" s="4"/>
    </row>
    <row r="241" spans="1:48" ht="126">
      <c r="A241" s="2"/>
      <c r="B241" s="73" t="s">
        <v>1938</v>
      </c>
      <c r="C241" s="73" t="s">
        <v>177</v>
      </c>
      <c r="D241" s="73" t="s">
        <v>763</v>
      </c>
      <c r="E241" s="4" t="s">
        <v>2725</v>
      </c>
      <c r="F241" s="73" t="s">
        <v>361</v>
      </c>
      <c r="G241" s="73" t="s">
        <v>4852</v>
      </c>
      <c r="H241" s="4" t="s">
        <v>362</v>
      </c>
      <c r="I241" s="4" t="s">
        <v>363</v>
      </c>
      <c r="J241" s="4"/>
      <c r="K241" s="4" t="s">
        <v>3264</v>
      </c>
      <c r="L241" s="4"/>
      <c r="M241" s="4"/>
      <c r="N241" s="4" t="s">
        <v>4190</v>
      </c>
      <c r="O241" s="4">
        <v>777</v>
      </c>
      <c r="P241" s="4"/>
      <c r="Q241" s="4"/>
      <c r="R241" s="4" t="s">
        <v>2727</v>
      </c>
      <c r="S241" s="4" t="s">
        <v>2712</v>
      </c>
      <c r="T241" s="2">
        <v>40877</v>
      </c>
      <c r="U241" s="86" t="str">
        <f t="shared" si="48"/>
        <v>Y</v>
      </c>
      <c r="V241" s="86" t="str">
        <f t="shared" si="49"/>
        <v>Y</v>
      </c>
      <c r="W241" s="34">
        <v>6379.9</v>
      </c>
      <c r="X241" s="4" t="s">
        <v>2756</v>
      </c>
      <c r="Y241" s="2"/>
      <c r="Z241" s="2">
        <v>41137</v>
      </c>
      <c r="AA241" s="84" t="str">
        <f t="shared" si="50"/>
        <v>Y</v>
      </c>
      <c r="AB241" s="35">
        <v>815</v>
      </c>
      <c r="AC241" s="15">
        <f t="shared" si="51"/>
        <v>815</v>
      </c>
      <c r="AD241" s="2">
        <v>41153</v>
      </c>
      <c r="AE241" s="92" t="str">
        <f t="shared" si="52"/>
        <v>Complete</v>
      </c>
      <c r="AF241" s="2">
        <v>41243</v>
      </c>
      <c r="AG241" s="4" t="s">
        <v>697</v>
      </c>
      <c r="AH241" s="89" t="str">
        <f t="shared" si="53"/>
        <v>Complete</v>
      </c>
      <c r="AI241" s="2" t="s">
        <v>4508</v>
      </c>
      <c r="AJ241" s="2">
        <v>41326</v>
      </c>
      <c r="AK241" s="84" t="str">
        <f>IF(Q241="",IF(U241="N","N/A",IF(AL241="","TBD",IF(AL241="N/A","N/A",IF(ISNUMBER(AL241),"Complete","")))),"Removed")</f>
        <v>Complete</v>
      </c>
      <c r="AL241" s="94">
        <v>41243</v>
      </c>
      <c r="AM241" s="89" t="str">
        <f>IF(Q241="",IF(AO241="","TBD",IF(AO241="N/A","N/A",IF(ISNUMBER(AO241),"Complete","TBD"))),"N/A")</f>
        <v>Complete</v>
      </c>
      <c r="AN241" s="2"/>
      <c r="AO241" s="94">
        <v>40969</v>
      </c>
      <c r="AP241" s="97" t="str">
        <f>IF(Q241="",IF(AK241="Complete",IF(AM241="TBD","Waiting on Router","Ready"),"Pending Fiber Completion"),"Removed")</f>
        <v>Ready</v>
      </c>
      <c r="AQ241" s="2"/>
      <c r="AR241" s="4" t="s">
        <v>6759</v>
      </c>
      <c r="AS241" s="7">
        <v>1</v>
      </c>
      <c r="AT241" s="2"/>
      <c r="AU241" s="2"/>
      <c r="AV241" s="4"/>
    </row>
    <row r="242" spans="1:48">
      <c r="A242" s="1">
        <v>40753</v>
      </c>
      <c r="B242" s="74" t="s">
        <v>1939</v>
      </c>
      <c r="C242" s="74" t="s">
        <v>177</v>
      </c>
      <c r="D242" s="74" t="s">
        <v>761</v>
      </c>
      <c r="E242" s="9" t="s">
        <v>2725</v>
      </c>
      <c r="F242" s="79" t="s">
        <v>178</v>
      </c>
      <c r="G242" s="74" t="s">
        <v>4851</v>
      </c>
      <c r="H242" s="9" t="s">
        <v>5507</v>
      </c>
      <c r="I242" s="9" t="s">
        <v>113</v>
      </c>
      <c r="J242" s="9">
        <v>24901</v>
      </c>
      <c r="K242" s="9" t="s">
        <v>5508</v>
      </c>
      <c r="L242" s="7"/>
      <c r="M242" s="9" t="s">
        <v>5509</v>
      </c>
      <c r="N242" s="9" t="s">
        <v>5510</v>
      </c>
      <c r="O242" s="9">
        <v>1354</v>
      </c>
      <c r="P242" s="9"/>
      <c r="Q242" s="7"/>
      <c r="R242" s="7" t="s">
        <v>4071</v>
      </c>
      <c r="S242" s="9"/>
      <c r="T242" s="1"/>
      <c r="U242" s="77" t="str">
        <f t="shared" si="48"/>
        <v>N</v>
      </c>
      <c r="V242" s="77" t="str">
        <f t="shared" si="49"/>
        <v>N/A</v>
      </c>
      <c r="W242" s="32"/>
      <c r="X242" s="9" t="s">
        <v>4508</v>
      </c>
      <c r="Y242" s="1"/>
      <c r="Z242" s="1"/>
      <c r="AA242" s="84" t="str">
        <f t="shared" si="50"/>
        <v>N/A</v>
      </c>
      <c r="AB242" s="33">
        <v>0</v>
      </c>
      <c r="AC242" s="15">
        <f t="shared" si="51"/>
        <v>0</v>
      </c>
      <c r="AD242" s="1"/>
      <c r="AE242" s="92" t="str">
        <f t="shared" si="52"/>
        <v>N/A</v>
      </c>
      <c r="AF242" s="1"/>
      <c r="AG242" s="9" t="s">
        <v>2756</v>
      </c>
      <c r="AH242" s="89" t="str">
        <f t="shared" si="53"/>
        <v>No Build Required</v>
      </c>
      <c r="AI242" s="1" t="s">
        <v>4508</v>
      </c>
      <c r="AJ242" s="1" t="s">
        <v>4508</v>
      </c>
      <c r="AK242" s="84" t="str">
        <f>IF(Q242="",IF(U242="N","N/A",IF(AL242="","TBD",IF(AL242="N/A","N/A",IF(ISNUMBER(AL242),"Complete","")))),"Removed")</f>
        <v>N/A</v>
      </c>
      <c r="AL242" s="95" t="s">
        <v>4508</v>
      </c>
      <c r="AM242" s="89" t="str">
        <f>IF(Q242="",IF(AO242="","TBD",IF(AO242="N/A","N/A",IF(ISNUMBER(AO242),"Complete","TBD"))),"N/A")</f>
        <v>Complete</v>
      </c>
      <c r="AN242" s="1">
        <v>40976</v>
      </c>
      <c r="AO242" s="93">
        <v>40961</v>
      </c>
      <c r="AP242" s="97" t="str">
        <f>IF(Q242="",IF(AK242="N/A",IF(AM242="TBD","Waiting on Router","Ready"),"TBD"),"Removed")</f>
        <v>Ready</v>
      </c>
      <c r="AQ242" s="1">
        <v>40976</v>
      </c>
      <c r="AR242" s="7" t="s">
        <v>5211</v>
      </c>
      <c r="AS242" s="9">
        <v>1</v>
      </c>
      <c r="AT242" s="1"/>
      <c r="AU242" s="1"/>
      <c r="AV242" s="7"/>
    </row>
    <row r="243" spans="1:48">
      <c r="A243" s="1"/>
      <c r="B243" s="72" t="s">
        <v>1940</v>
      </c>
      <c r="C243" s="72" t="s">
        <v>177</v>
      </c>
      <c r="D243" s="72" t="s">
        <v>710</v>
      </c>
      <c r="E243" s="8" t="s">
        <v>2725</v>
      </c>
      <c r="F243" s="73" t="s">
        <v>4834</v>
      </c>
      <c r="G243" s="72" t="s">
        <v>4852</v>
      </c>
      <c r="H243" s="8" t="s">
        <v>49</v>
      </c>
      <c r="I243" s="8" t="s">
        <v>50</v>
      </c>
      <c r="J243" s="8">
        <v>24901</v>
      </c>
      <c r="K243" s="8" t="s">
        <v>3263</v>
      </c>
      <c r="L243" s="4" t="s">
        <v>3775</v>
      </c>
      <c r="M243" s="8" t="s">
        <v>3776</v>
      </c>
      <c r="N243" s="8" t="s">
        <v>4301</v>
      </c>
      <c r="O243" s="8">
        <v>1067</v>
      </c>
      <c r="P243" s="8"/>
      <c r="Q243" s="4"/>
      <c r="R243" s="4" t="s">
        <v>2727</v>
      </c>
      <c r="S243" s="8" t="s">
        <v>2714</v>
      </c>
      <c r="T243" s="1">
        <v>40842</v>
      </c>
      <c r="U243" s="77" t="str">
        <f t="shared" si="48"/>
        <v>Y</v>
      </c>
      <c r="V243" s="77" t="str">
        <f t="shared" si="49"/>
        <v>Y</v>
      </c>
      <c r="W243" s="32">
        <v>20126.419999999998</v>
      </c>
      <c r="X243" s="8" t="s">
        <v>2756</v>
      </c>
      <c r="Y243" s="1"/>
      <c r="Z243" s="1">
        <v>40991</v>
      </c>
      <c r="AA243" s="84" t="str">
        <f t="shared" si="50"/>
        <v>Y</v>
      </c>
      <c r="AB243" s="33">
        <v>2271</v>
      </c>
      <c r="AC243" s="15">
        <f t="shared" si="51"/>
        <v>2271</v>
      </c>
      <c r="AD243" s="1">
        <v>41153</v>
      </c>
      <c r="AE243" s="92" t="str">
        <f t="shared" si="52"/>
        <v>Complete</v>
      </c>
      <c r="AF243" s="1">
        <v>41186</v>
      </c>
      <c r="AG243" s="8" t="s">
        <v>697</v>
      </c>
      <c r="AH243" s="89" t="str">
        <f t="shared" si="53"/>
        <v>Complete</v>
      </c>
      <c r="AI243" s="1">
        <v>41212</v>
      </c>
      <c r="AJ243" s="1">
        <v>41218</v>
      </c>
      <c r="AK243" s="84" t="str">
        <f>IF(Q243="",IF(U243="N","N/A",IF(AL243="","TBD",IF(AL243="N/A","N/A",IF(ISNUMBER(AL243),"Complete","")))),"Removed")</f>
        <v>Complete</v>
      </c>
      <c r="AL243" s="94">
        <v>41227</v>
      </c>
      <c r="AM243" s="89" t="str">
        <f>IF(Q243="",IF(AO243="","TBD",IF(AO243="N/A","N/A",IF(ISNUMBER(AO243),"Complete","TBD"))),"N/A")</f>
        <v>Complete</v>
      </c>
      <c r="AN243" s="1"/>
      <c r="AO243" s="93">
        <v>40932</v>
      </c>
      <c r="AP243" s="97" t="str">
        <f>IF(Q243="",IF(AK243="Complete",IF(AM243="TBD","Waiting on Router","Ready"),"Pending Fiber Completion"),"Removed")</f>
        <v>Ready</v>
      </c>
      <c r="AQ243" s="1"/>
      <c r="AR243" s="4" t="s">
        <v>6760</v>
      </c>
      <c r="AS243" s="9">
        <v>1</v>
      </c>
      <c r="AT243" s="1"/>
      <c r="AU243" s="1"/>
      <c r="AV243" s="4"/>
    </row>
    <row r="244" spans="1:48">
      <c r="A244" s="2"/>
      <c r="B244" s="73" t="s">
        <v>1941</v>
      </c>
      <c r="C244" s="73" t="s">
        <v>177</v>
      </c>
      <c r="D244" s="73" t="s">
        <v>710</v>
      </c>
      <c r="E244" s="4" t="s">
        <v>2725</v>
      </c>
      <c r="F244" s="73" t="s">
        <v>4835</v>
      </c>
      <c r="G244" s="73" t="s">
        <v>4852</v>
      </c>
      <c r="H244" s="4" t="s">
        <v>28</v>
      </c>
      <c r="I244" s="4" t="s">
        <v>29</v>
      </c>
      <c r="J244" s="4">
        <v>25962</v>
      </c>
      <c r="K244" s="4" t="s">
        <v>3262</v>
      </c>
      <c r="L244" s="4" t="s">
        <v>3777</v>
      </c>
      <c r="M244" s="4" t="s">
        <v>3778</v>
      </c>
      <c r="N244" s="4" t="s">
        <v>4317</v>
      </c>
      <c r="O244" s="4">
        <v>1068</v>
      </c>
      <c r="P244" s="4"/>
      <c r="Q244" s="4"/>
      <c r="R244" s="4" t="s">
        <v>2727</v>
      </c>
      <c r="S244" s="4" t="s">
        <v>2714</v>
      </c>
      <c r="T244" s="2">
        <v>40857</v>
      </c>
      <c r="U244" s="86" t="str">
        <f t="shared" si="48"/>
        <v>Y</v>
      </c>
      <c r="V244" s="86" t="str">
        <f t="shared" si="49"/>
        <v>Y</v>
      </c>
      <c r="W244" s="34">
        <v>37652.449999999997</v>
      </c>
      <c r="X244" s="4" t="s">
        <v>2756</v>
      </c>
      <c r="Y244" s="2"/>
      <c r="Z244" s="2">
        <v>40991</v>
      </c>
      <c r="AA244" s="84" t="str">
        <f t="shared" si="50"/>
        <v>Y</v>
      </c>
      <c r="AB244" s="35">
        <v>3158</v>
      </c>
      <c r="AC244" s="15">
        <f t="shared" si="51"/>
        <v>3158</v>
      </c>
      <c r="AD244" s="2">
        <v>41153</v>
      </c>
      <c r="AE244" s="92" t="str">
        <f t="shared" si="52"/>
        <v>Complete</v>
      </c>
      <c r="AF244" s="2">
        <v>41174</v>
      </c>
      <c r="AG244" s="4" t="s">
        <v>2756</v>
      </c>
      <c r="AH244" s="89" t="str">
        <f t="shared" si="53"/>
        <v>No Build Required</v>
      </c>
      <c r="AI244" s="2" t="s">
        <v>4508</v>
      </c>
      <c r="AJ244" s="2" t="s">
        <v>4508</v>
      </c>
      <c r="AK244" s="84" t="str">
        <f>IF(Q244="",IF(U244="N","N/A",IF(AL244="","TBD",IF(AL244="N/A","N/A",IF(ISNUMBER(AL244),"Complete","")))),"Removed")</f>
        <v>Complete</v>
      </c>
      <c r="AL244" s="94">
        <v>41174</v>
      </c>
      <c r="AM244" s="89" t="str">
        <f>IF(Q244="",IF(AO244="","TBD",IF(AO244="N/A","N/A",IF(ISNUMBER(AO244),"Complete","TBD"))),"N/A")</f>
        <v>Complete</v>
      </c>
      <c r="AN244" s="2"/>
      <c r="AO244" s="94">
        <v>40914</v>
      </c>
      <c r="AP244" s="97" t="str">
        <f>IF(Q244="",IF(AK244="Complete",IF(AM244="TBD","Waiting on Router","Ready"),"Pending Fiber Completion"),"Removed")</f>
        <v>Ready</v>
      </c>
      <c r="AQ244" s="2"/>
      <c r="AR244" s="4"/>
      <c r="AS244" s="7">
        <v>1</v>
      </c>
      <c r="AT244" s="2"/>
      <c r="AU244" s="2"/>
      <c r="AV244" s="4"/>
    </row>
    <row r="245" spans="1:48" ht="47.25">
      <c r="A245" s="13"/>
      <c r="B245" s="75" t="s">
        <v>1942</v>
      </c>
      <c r="C245" s="75" t="s">
        <v>177</v>
      </c>
      <c r="D245" s="75" t="s">
        <v>1554</v>
      </c>
      <c r="E245" s="6" t="s">
        <v>2725</v>
      </c>
      <c r="F245" s="78" t="s">
        <v>1588</v>
      </c>
      <c r="G245" s="75" t="s">
        <v>4852</v>
      </c>
      <c r="H245" s="6" t="s">
        <v>1589</v>
      </c>
      <c r="I245" s="6" t="s">
        <v>441</v>
      </c>
      <c r="J245" s="6">
        <v>24970</v>
      </c>
      <c r="K245" s="6" t="s">
        <v>3261</v>
      </c>
      <c r="L245" s="11" t="s">
        <v>4817</v>
      </c>
      <c r="M245" s="6" t="s">
        <v>3560</v>
      </c>
      <c r="N245" s="6" t="s">
        <v>3573</v>
      </c>
      <c r="O245" s="6">
        <v>855</v>
      </c>
      <c r="P245" s="6" t="s">
        <v>3578</v>
      </c>
      <c r="Q245" s="11"/>
      <c r="R245" s="11" t="s">
        <v>2727</v>
      </c>
      <c r="S245" s="6" t="s">
        <v>2715</v>
      </c>
      <c r="T245" s="13">
        <v>40844</v>
      </c>
      <c r="U245" s="89" t="str">
        <f t="shared" si="48"/>
        <v>Y</v>
      </c>
      <c r="V245" s="89" t="str">
        <f t="shared" si="49"/>
        <v>Y</v>
      </c>
      <c r="W245" s="22">
        <v>9847.93</v>
      </c>
      <c r="X245" s="6" t="s">
        <v>2756</v>
      </c>
      <c r="Y245" s="13"/>
      <c r="Z245" s="13">
        <v>40854</v>
      </c>
      <c r="AA245" s="84" t="str">
        <f t="shared" si="50"/>
        <v>Y</v>
      </c>
      <c r="AB245" s="23">
        <v>1484</v>
      </c>
      <c r="AC245" s="15">
        <f t="shared" si="51"/>
        <v>1484</v>
      </c>
      <c r="AD245" s="13">
        <v>41153</v>
      </c>
      <c r="AE245" s="92" t="str">
        <f t="shared" si="52"/>
        <v>Complete</v>
      </c>
      <c r="AF245" s="13">
        <v>40953</v>
      </c>
      <c r="AG245" s="6" t="s">
        <v>2756</v>
      </c>
      <c r="AH245" s="89" t="str">
        <f t="shared" si="53"/>
        <v>No Build Required</v>
      </c>
      <c r="AI245" s="2" t="s">
        <v>4508</v>
      </c>
      <c r="AJ245" s="2" t="s">
        <v>4508</v>
      </c>
      <c r="AK245" s="84" t="str">
        <f>IF(Q245="",IF(U245="N","N/A",IF(AL245="","TBD",IF(AL245="N/A","N/A",IF(ISNUMBER(AL245),"Complete","")))),"Removed")</f>
        <v>Complete</v>
      </c>
      <c r="AL245" s="95">
        <v>40952</v>
      </c>
      <c r="AM245" s="89" t="str">
        <f>IF(Q245="",IF(AO245="","TBD",IF(AO245="N/A","N/A",IF(ISNUMBER(AO245),"Complete","TBD"))),"N/A")</f>
        <v>Complete</v>
      </c>
      <c r="AN245" s="13">
        <v>40956</v>
      </c>
      <c r="AO245" s="95">
        <v>40750</v>
      </c>
      <c r="AP245" s="97" t="str">
        <f>IF(Q245="",IF(AK245="Complete",IF(AM245="TBD","Waiting on Router","Ready"),"Pending Fiber Completion"),"Removed")</f>
        <v>Ready</v>
      </c>
      <c r="AQ245" s="13">
        <v>40956</v>
      </c>
      <c r="AR245" s="11"/>
      <c r="AS245" s="36">
        <v>1</v>
      </c>
      <c r="AT245" s="13"/>
      <c r="AU245" s="13"/>
      <c r="AV245" s="11"/>
    </row>
    <row r="246" spans="1:48" ht="31.5">
      <c r="A246" s="13"/>
      <c r="B246" s="75" t="s">
        <v>1943</v>
      </c>
      <c r="C246" s="75" t="s">
        <v>177</v>
      </c>
      <c r="D246" s="75" t="s">
        <v>1554</v>
      </c>
      <c r="E246" s="6" t="s">
        <v>2725</v>
      </c>
      <c r="F246" s="78" t="s">
        <v>2739</v>
      </c>
      <c r="G246" s="75" t="s">
        <v>4851</v>
      </c>
      <c r="H246" s="6" t="s">
        <v>5511</v>
      </c>
      <c r="I246" s="6" t="s">
        <v>113</v>
      </c>
      <c r="J246" s="6">
        <v>24901</v>
      </c>
      <c r="K246" s="6" t="s">
        <v>5512</v>
      </c>
      <c r="L246" s="11" t="s">
        <v>5513</v>
      </c>
      <c r="M246" s="6" t="s">
        <v>5514</v>
      </c>
      <c r="N246" s="6" t="s">
        <v>5515</v>
      </c>
      <c r="O246" s="6">
        <v>913</v>
      </c>
      <c r="P246" s="6" t="s">
        <v>4682</v>
      </c>
      <c r="Q246" s="11"/>
      <c r="R246" s="11" t="s">
        <v>4071</v>
      </c>
      <c r="S246" s="6" t="s">
        <v>2715</v>
      </c>
      <c r="T246" s="13"/>
      <c r="U246" s="77" t="str">
        <f t="shared" si="48"/>
        <v>N</v>
      </c>
      <c r="V246" s="77" t="str">
        <f t="shared" si="49"/>
        <v>N/A</v>
      </c>
      <c r="W246" s="22"/>
      <c r="X246" s="6" t="s">
        <v>4508</v>
      </c>
      <c r="Y246" s="13"/>
      <c r="Z246" s="13"/>
      <c r="AA246" s="84" t="str">
        <f t="shared" si="50"/>
        <v>N/A</v>
      </c>
      <c r="AB246" s="33">
        <v>0</v>
      </c>
      <c r="AC246" s="15">
        <f t="shared" si="51"/>
        <v>0</v>
      </c>
      <c r="AD246" s="13"/>
      <c r="AE246" s="92" t="str">
        <f t="shared" si="52"/>
        <v>N/A</v>
      </c>
      <c r="AF246" s="13"/>
      <c r="AG246" s="6" t="s">
        <v>2756</v>
      </c>
      <c r="AH246" s="89" t="str">
        <f t="shared" si="53"/>
        <v>No Build Required</v>
      </c>
      <c r="AI246" s="13" t="s">
        <v>4508</v>
      </c>
      <c r="AJ246" s="13" t="s">
        <v>4508</v>
      </c>
      <c r="AK246" s="84" t="str">
        <f>IF(Q246="",IF(U246="N","N/A",IF(AL246="","TBD",IF(AL246="N/A","N/A",IF(ISNUMBER(AL246),"Complete","")))),"Removed")</f>
        <v>N/A</v>
      </c>
      <c r="AL246" s="95" t="s">
        <v>4508</v>
      </c>
      <c r="AM246" s="89" t="str">
        <f>IF(Q246="",IF(AO246="","TBD",IF(AO246="N/A","N/A",IF(ISNUMBER(AO246),"Complete","TBD"))),"N/A")</f>
        <v>Complete</v>
      </c>
      <c r="AN246" s="13"/>
      <c r="AO246" s="95">
        <v>40949</v>
      </c>
      <c r="AP246" s="97" t="str">
        <f>IF(Q246="",IF(AK246="N/A",IF(AM246="TBD","Waiting on Router","Ready"),"TBD"),"Removed")</f>
        <v>Ready</v>
      </c>
      <c r="AQ246" s="13"/>
      <c r="AR246" s="11"/>
      <c r="AS246" s="36">
        <v>1</v>
      </c>
      <c r="AT246" s="13"/>
      <c r="AU246" s="13"/>
      <c r="AV246" s="11"/>
    </row>
    <row r="247" spans="1:48">
      <c r="A247" s="13"/>
      <c r="B247" s="75" t="s">
        <v>5020</v>
      </c>
      <c r="C247" s="75" t="s">
        <v>177</v>
      </c>
      <c r="D247" s="75" t="s">
        <v>774</v>
      </c>
      <c r="E247" s="6" t="s">
        <v>2725</v>
      </c>
      <c r="F247" s="80" t="s">
        <v>4943</v>
      </c>
      <c r="G247" s="81" t="s">
        <v>4851</v>
      </c>
      <c r="H247" s="38" t="s">
        <v>5516</v>
      </c>
      <c r="I247" s="5" t="s">
        <v>5517</v>
      </c>
      <c r="J247" s="5">
        <v>25958</v>
      </c>
      <c r="K247" s="6"/>
      <c r="L247" s="11"/>
      <c r="M247" s="6"/>
      <c r="N247" s="6" t="s">
        <v>5518</v>
      </c>
      <c r="O247" s="6">
        <v>1702</v>
      </c>
      <c r="P247" s="6"/>
      <c r="Q247" s="11"/>
      <c r="R247" s="11" t="s">
        <v>5222</v>
      </c>
      <c r="S247" s="6"/>
      <c r="T247" s="13"/>
      <c r="U247" s="77" t="str">
        <f t="shared" si="48"/>
        <v>N</v>
      </c>
      <c r="V247" s="77" t="str">
        <f t="shared" si="49"/>
        <v>N/A</v>
      </c>
      <c r="W247" s="22"/>
      <c r="X247" s="6" t="s">
        <v>4508</v>
      </c>
      <c r="Y247" s="13"/>
      <c r="Z247" s="13"/>
      <c r="AA247" s="84" t="str">
        <f t="shared" si="50"/>
        <v>N/A</v>
      </c>
      <c r="AB247" s="33">
        <v>0</v>
      </c>
      <c r="AC247" s="15">
        <f t="shared" si="51"/>
        <v>0</v>
      </c>
      <c r="AD247" s="13"/>
      <c r="AE247" s="92" t="str">
        <f t="shared" si="52"/>
        <v>N/A</v>
      </c>
      <c r="AF247" s="13"/>
      <c r="AG247" s="6" t="s">
        <v>2756</v>
      </c>
      <c r="AH247" s="89" t="str">
        <f t="shared" si="53"/>
        <v>No Build Required</v>
      </c>
      <c r="AI247" s="2" t="s">
        <v>4508</v>
      </c>
      <c r="AJ247" s="2" t="s">
        <v>4508</v>
      </c>
      <c r="AK247" s="84" t="str">
        <f>IF(Q247="",IF(U247="N","N/A",IF(AL247="","TBD",IF(AL247="N/A","N/A",IF(ISNUMBER(AL247),"Complete","")))),"Removed")</f>
        <v>N/A</v>
      </c>
      <c r="AL247" s="95" t="s">
        <v>4508</v>
      </c>
      <c r="AM247" s="89" t="str">
        <f>IF(Q247="",IF(AO247="","TBD",IF(AO247="N/A","N/A",IF(ISNUMBER(AO247),"Complete","TBD"))),"N/A")</f>
        <v>Complete</v>
      </c>
      <c r="AN247" s="13"/>
      <c r="AO247" s="95">
        <v>40951</v>
      </c>
      <c r="AP247" s="97" t="str">
        <f>IF(Q247="",IF(AK247="N/A",IF(AM247="TBD","Waiting on Router","Ready"),"TBD"),"Removed")</f>
        <v>Ready</v>
      </c>
      <c r="AQ247" s="13"/>
      <c r="AR247" s="11"/>
      <c r="AS247" s="11">
        <v>2</v>
      </c>
      <c r="AT247" s="13"/>
      <c r="AU247" s="13"/>
      <c r="AV247" s="11"/>
    </row>
    <row r="248" spans="1:48">
      <c r="A248" s="13"/>
      <c r="B248" s="75" t="s">
        <v>5021</v>
      </c>
      <c r="C248" s="75" t="s">
        <v>177</v>
      </c>
      <c r="D248" s="75" t="s">
        <v>774</v>
      </c>
      <c r="E248" s="6" t="s">
        <v>2725</v>
      </c>
      <c r="F248" s="80" t="s">
        <v>4944</v>
      </c>
      <c r="G248" s="81" t="s">
        <v>4851</v>
      </c>
      <c r="H248" s="38" t="s">
        <v>5519</v>
      </c>
      <c r="I248" s="5" t="s">
        <v>5520</v>
      </c>
      <c r="J248" s="5">
        <v>24931</v>
      </c>
      <c r="K248" s="6"/>
      <c r="L248" s="11"/>
      <c r="M248" s="6"/>
      <c r="N248" s="6" t="s">
        <v>5521</v>
      </c>
      <c r="O248" s="6">
        <v>1703</v>
      </c>
      <c r="P248" s="6"/>
      <c r="Q248" s="11"/>
      <c r="R248" s="11" t="s">
        <v>5222</v>
      </c>
      <c r="S248" s="6"/>
      <c r="T248" s="13"/>
      <c r="U248" s="77" t="str">
        <f t="shared" si="48"/>
        <v>N</v>
      </c>
      <c r="V248" s="77" t="str">
        <f t="shared" si="49"/>
        <v>N/A</v>
      </c>
      <c r="W248" s="22"/>
      <c r="X248" s="6" t="s">
        <v>4508</v>
      </c>
      <c r="Y248" s="13"/>
      <c r="Z248" s="13"/>
      <c r="AA248" s="84" t="str">
        <f t="shared" si="50"/>
        <v>N/A</v>
      </c>
      <c r="AB248" s="33">
        <v>0</v>
      </c>
      <c r="AC248" s="15">
        <f t="shared" si="51"/>
        <v>0</v>
      </c>
      <c r="AD248" s="13"/>
      <c r="AE248" s="92" t="str">
        <f t="shared" si="52"/>
        <v>N/A</v>
      </c>
      <c r="AF248" s="13"/>
      <c r="AG248" s="6" t="s">
        <v>2756</v>
      </c>
      <c r="AH248" s="89" t="str">
        <f t="shared" si="53"/>
        <v>No Build Required</v>
      </c>
      <c r="AI248" s="2" t="s">
        <v>4508</v>
      </c>
      <c r="AJ248" s="2" t="s">
        <v>4508</v>
      </c>
      <c r="AK248" s="84" t="str">
        <f>IF(Q248="",IF(U248="N","N/A",IF(AL248="","TBD",IF(AL248="N/A","N/A",IF(ISNUMBER(AL248),"Complete","")))),"Removed")</f>
        <v>N/A</v>
      </c>
      <c r="AL248" s="95" t="s">
        <v>4508</v>
      </c>
      <c r="AM248" s="89" t="str">
        <f>IF(Q248="",IF(AO248="","TBD",IF(AO248="N/A","N/A",IF(ISNUMBER(AO248),"Complete","TBD"))),"N/A")</f>
        <v>Complete</v>
      </c>
      <c r="AN248" s="13"/>
      <c r="AO248" s="95">
        <v>41317</v>
      </c>
      <c r="AP248" s="97" t="str">
        <f>IF(Q248="",IF(AK248="N/A",IF(AM248="TBD","Waiting on Router","Ready"),"TBD"),"Removed")</f>
        <v>Ready</v>
      </c>
      <c r="AQ248" s="13"/>
      <c r="AR248" s="11"/>
      <c r="AS248" s="11">
        <v>2</v>
      </c>
      <c r="AT248" s="13"/>
      <c r="AU248" s="13"/>
      <c r="AV248" s="11"/>
    </row>
    <row r="249" spans="1:48">
      <c r="A249" s="13"/>
      <c r="B249" s="75" t="s">
        <v>5022</v>
      </c>
      <c r="C249" s="75" t="s">
        <v>177</v>
      </c>
      <c r="D249" s="75" t="s">
        <v>774</v>
      </c>
      <c r="E249" s="6" t="s">
        <v>2725</v>
      </c>
      <c r="F249" s="80" t="s">
        <v>4945</v>
      </c>
      <c r="G249" s="81" t="s">
        <v>4851</v>
      </c>
      <c r="H249" s="38" t="s">
        <v>5522</v>
      </c>
      <c r="I249" s="5" t="s">
        <v>113</v>
      </c>
      <c r="J249" s="5">
        <v>24901</v>
      </c>
      <c r="K249" s="6"/>
      <c r="L249" s="11"/>
      <c r="M249" s="6"/>
      <c r="N249" s="6" t="s">
        <v>5523</v>
      </c>
      <c r="O249" s="6">
        <v>1704</v>
      </c>
      <c r="P249" s="6"/>
      <c r="Q249" s="11"/>
      <c r="R249" s="11" t="s">
        <v>5222</v>
      </c>
      <c r="S249" s="6"/>
      <c r="T249" s="13"/>
      <c r="U249" s="77" t="str">
        <f t="shared" si="48"/>
        <v>N</v>
      </c>
      <c r="V249" s="77" t="str">
        <f t="shared" si="49"/>
        <v>N/A</v>
      </c>
      <c r="W249" s="22"/>
      <c r="X249" s="6" t="s">
        <v>4508</v>
      </c>
      <c r="Y249" s="13"/>
      <c r="Z249" s="13"/>
      <c r="AA249" s="84" t="str">
        <f t="shared" si="50"/>
        <v>N/A</v>
      </c>
      <c r="AB249" s="33">
        <v>0</v>
      </c>
      <c r="AC249" s="15">
        <f t="shared" si="51"/>
        <v>0</v>
      </c>
      <c r="AD249" s="13"/>
      <c r="AE249" s="92" t="str">
        <f t="shared" si="52"/>
        <v>N/A</v>
      </c>
      <c r="AF249" s="13"/>
      <c r="AG249" s="6" t="s">
        <v>2756</v>
      </c>
      <c r="AH249" s="89" t="str">
        <f t="shared" si="53"/>
        <v>No Build Required</v>
      </c>
      <c r="AI249" s="2" t="s">
        <v>4508</v>
      </c>
      <c r="AJ249" s="2" t="s">
        <v>4508</v>
      </c>
      <c r="AK249" s="84" t="str">
        <f>IF(Q249="",IF(U249="N","N/A",IF(AL249="","TBD",IF(AL249="N/A","N/A",IF(ISNUMBER(AL249),"Complete","")))),"Removed")</f>
        <v>N/A</v>
      </c>
      <c r="AL249" s="95" t="s">
        <v>4508</v>
      </c>
      <c r="AM249" s="89" t="str">
        <f>IF(Q249="",IF(AO249="","TBD",IF(AO249="N/A","N/A",IF(ISNUMBER(AO249),"Complete","TBD"))),"N/A")</f>
        <v>Complete</v>
      </c>
      <c r="AN249" s="13"/>
      <c r="AO249" s="95">
        <v>41317</v>
      </c>
      <c r="AP249" s="97" t="str">
        <f>IF(Q249="",IF(AK249="N/A",IF(AM249="TBD","Waiting on Router","Ready"),"TBD"),"Removed")</f>
        <v>Ready</v>
      </c>
      <c r="AQ249" s="13"/>
      <c r="AR249" s="11"/>
      <c r="AS249" s="11">
        <v>2</v>
      </c>
      <c r="AT249" s="13"/>
      <c r="AU249" s="13"/>
      <c r="AV249" s="11"/>
    </row>
    <row r="250" spans="1:48">
      <c r="A250" s="13"/>
      <c r="B250" s="75" t="s">
        <v>5023</v>
      </c>
      <c r="C250" s="75" t="s">
        <v>177</v>
      </c>
      <c r="D250" s="75" t="s">
        <v>774</v>
      </c>
      <c r="E250" s="6" t="s">
        <v>2725</v>
      </c>
      <c r="F250" s="80" t="s">
        <v>4946</v>
      </c>
      <c r="G250" s="81" t="s">
        <v>4851</v>
      </c>
      <c r="H250" s="38" t="s">
        <v>5524</v>
      </c>
      <c r="I250" s="5" t="s">
        <v>441</v>
      </c>
      <c r="J250" s="5">
        <v>24970</v>
      </c>
      <c r="K250" s="6"/>
      <c r="L250" s="11"/>
      <c r="M250" s="6"/>
      <c r="N250" s="6" t="s">
        <v>5525</v>
      </c>
      <c r="O250" s="6">
        <v>1705</v>
      </c>
      <c r="P250" s="6"/>
      <c r="Q250" s="11"/>
      <c r="R250" s="11" t="s">
        <v>5222</v>
      </c>
      <c r="S250" s="6"/>
      <c r="T250" s="13"/>
      <c r="U250" s="77" t="str">
        <f t="shared" si="48"/>
        <v>N</v>
      </c>
      <c r="V250" s="77" t="str">
        <f t="shared" si="49"/>
        <v>N/A</v>
      </c>
      <c r="W250" s="22"/>
      <c r="X250" s="6" t="s">
        <v>4508</v>
      </c>
      <c r="Y250" s="13"/>
      <c r="Z250" s="13"/>
      <c r="AA250" s="84" t="str">
        <f t="shared" si="50"/>
        <v>N/A</v>
      </c>
      <c r="AB250" s="33">
        <v>0</v>
      </c>
      <c r="AC250" s="15">
        <f t="shared" si="51"/>
        <v>0</v>
      </c>
      <c r="AD250" s="13"/>
      <c r="AE250" s="92" t="str">
        <f t="shared" si="52"/>
        <v>N/A</v>
      </c>
      <c r="AF250" s="13"/>
      <c r="AG250" s="6" t="s">
        <v>2756</v>
      </c>
      <c r="AH250" s="89" t="str">
        <f t="shared" si="53"/>
        <v>No Build Required</v>
      </c>
      <c r="AI250" s="2" t="s">
        <v>4508</v>
      </c>
      <c r="AJ250" s="2" t="s">
        <v>4508</v>
      </c>
      <c r="AK250" s="84" t="str">
        <f>IF(Q250="",IF(U250="N","N/A",IF(AL250="","TBD",IF(AL250="N/A","N/A",IF(ISNUMBER(AL250),"Complete","")))),"Removed")</f>
        <v>N/A</v>
      </c>
      <c r="AL250" s="95" t="s">
        <v>4508</v>
      </c>
      <c r="AM250" s="89" t="str">
        <f>IF(Q250="",IF(AO250="","TBD",IF(AO250="N/A","N/A",IF(ISNUMBER(AO250),"Complete","TBD"))),"N/A")</f>
        <v>Complete</v>
      </c>
      <c r="AN250" s="13"/>
      <c r="AO250" s="95">
        <v>41317</v>
      </c>
      <c r="AP250" s="97" t="str">
        <f>IF(Q250="",IF(AK250="N/A",IF(AM250="TBD","Waiting on Router","Ready"),"TBD"),"Removed")</f>
        <v>Ready</v>
      </c>
      <c r="AQ250" s="13"/>
      <c r="AR250" s="11"/>
      <c r="AS250" s="11">
        <v>2</v>
      </c>
      <c r="AT250" s="13"/>
      <c r="AU250" s="13"/>
      <c r="AV250" s="11"/>
    </row>
    <row r="251" spans="1:48">
      <c r="A251" s="13"/>
      <c r="B251" s="75" t="s">
        <v>5138</v>
      </c>
      <c r="C251" s="75" t="s">
        <v>177</v>
      </c>
      <c r="D251" s="75" t="s">
        <v>4566</v>
      </c>
      <c r="E251" s="6" t="s">
        <v>2725</v>
      </c>
      <c r="F251" s="82" t="s">
        <v>5088</v>
      </c>
      <c r="G251" s="81" t="s">
        <v>4851</v>
      </c>
      <c r="H251" s="38" t="s">
        <v>5526</v>
      </c>
      <c r="I251" s="6" t="s">
        <v>113</v>
      </c>
      <c r="J251" s="6">
        <v>24901</v>
      </c>
      <c r="K251" s="6"/>
      <c r="L251" s="11"/>
      <c r="M251" s="6"/>
      <c r="N251" s="6" t="s">
        <v>5527</v>
      </c>
      <c r="O251" s="6">
        <v>983</v>
      </c>
      <c r="P251" s="6"/>
      <c r="Q251" s="11"/>
      <c r="R251" s="11" t="s">
        <v>5222</v>
      </c>
      <c r="S251" s="6"/>
      <c r="T251" s="13"/>
      <c r="U251" s="77" t="str">
        <f t="shared" si="48"/>
        <v>N</v>
      </c>
      <c r="V251" s="77" t="str">
        <f t="shared" si="49"/>
        <v>N/A</v>
      </c>
      <c r="W251" s="22"/>
      <c r="X251" s="6" t="s">
        <v>4508</v>
      </c>
      <c r="Y251" s="13"/>
      <c r="Z251" s="13"/>
      <c r="AA251" s="84" t="str">
        <f t="shared" si="50"/>
        <v>N/A</v>
      </c>
      <c r="AB251" s="33">
        <v>0</v>
      </c>
      <c r="AC251" s="15">
        <f t="shared" si="51"/>
        <v>0</v>
      </c>
      <c r="AD251" s="13"/>
      <c r="AE251" s="92" t="str">
        <f t="shared" si="52"/>
        <v>N/A</v>
      </c>
      <c r="AF251" s="13"/>
      <c r="AG251" s="6" t="s">
        <v>2756</v>
      </c>
      <c r="AH251" s="89" t="str">
        <f t="shared" si="53"/>
        <v>No Build Required</v>
      </c>
      <c r="AI251" s="2" t="s">
        <v>4508</v>
      </c>
      <c r="AJ251" s="2" t="s">
        <v>4508</v>
      </c>
      <c r="AK251" s="84" t="str">
        <f>IF(Q251="",IF(U251="N","N/A",IF(AL251="","TBD",IF(AL251="N/A","N/A",IF(ISNUMBER(AL251),"Complete","")))),"Removed")</f>
        <v>N/A</v>
      </c>
      <c r="AL251" s="95" t="s">
        <v>4508</v>
      </c>
      <c r="AM251" s="89" t="str">
        <f>IF(Q251="",IF(AO251="","TBD",IF(AO251="N/A","N/A",IF(ISNUMBER(AO251),"Complete","TBD"))),"N/A")</f>
        <v>Complete</v>
      </c>
      <c r="AN251" s="13"/>
      <c r="AO251" s="95">
        <v>41303</v>
      </c>
      <c r="AP251" s="97" t="str">
        <f>IF(Q251="",IF(AK251="N/A",IF(AM251="TBD","Waiting on Router","Ready"),"TBD"),"Removed")</f>
        <v>Ready</v>
      </c>
      <c r="AQ251" s="13"/>
      <c r="AR251" s="11"/>
      <c r="AS251" s="11">
        <v>2</v>
      </c>
      <c r="AT251" s="13"/>
      <c r="AU251" s="13"/>
      <c r="AV251" s="11"/>
    </row>
    <row r="252" spans="1:48">
      <c r="B252" s="81" t="s">
        <v>5219</v>
      </c>
      <c r="C252" s="81" t="s">
        <v>177</v>
      </c>
      <c r="D252" s="81" t="s">
        <v>4562</v>
      </c>
      <c r="E252" s="25" t="s">
        <v>5217</v>
      </c>
      <c r="F252" s="82" t="s">
        <v>5218</v>
      </c>
      <c r="G252" s="81" t="s">
        <v>4851</v>
      </c>
      <c r="H252" s="5" t="s">
        <v>5528</v>
      </c>
      <c r="I252" s="5" t="s">
        <v>113</v>
      </c>
      <c r="J252" s="5">
        <v>24901</v>
      </c>
      <c r="N252" s="5" t="s">
        <v>5529</v>
      </c>
      <c r="O252" s="5">
        <v>488</v>
      </c>
      <c r="P252" s="47"/>
      <c r="R252" s="11" t="s">
        <v>5222</v>
      </c>
      <c r="U252" s="77" t="str">
        <f t="shared" si="48"/>
        <v>N</v>
      </c>
      <c r="V252" s="77" t="str">
        <f t="shared" si="49"/>
        <v>N/A</v>
      </c>
      <c r="W252" s="22"/>
      <c r="X252" s="6" t="s">
        <v>4508</v>
      </c>
      <c r="Y252" s="13"/>
      <c r="Z252" s="13"/>
      <c r="AA252" s="84" t="str">
        <f t="shared" si="50"/>
        <v>N/A</v>
      </c>
      <c r="AB252" s="33">
        <v>0</v>
      </c>
      <c r="AC252" s="15">
        <f t="shared" si="51"/>
        <v>0</v>
      </c>
      <c r="AD252" s="13"/>
      <c r="AE252" s="92" t="str">
        <f t="shared" si="52"/>
        <v>N/A</v>
      </c>
      <c r="AF252" s="13"/>
      <c r="AG252" s="6" t="s">
        <v>2756</v>
      </c>
      <c r="AH252" s="89" t="str">
        <f t="shared" si="53"/>
        <v>No Build Required</v>
      </c>
      <c r="AI252" s="2" t="s">
        <v>4508</v>
      </c>
      <c r="AJ252" s="2" t="s">
        <v>4508</v>
      </c>
      <c r="AK252" s="84" t="str">
        <f>IF(Q252="",IF(U252="N","N/A",IF(AL252="","TBD",IF(AL252="N/A","N/A",IF(ISNUMBER(AL252),"Complete","")))),"Removed")</f>
        <v>N/A</v>
      </c>
      <c r="AL252" s="95" t="s">
        <v>4508</v>
      </c>
      <c r="AM252" s="89" t="str">
        <f>IF(Q252="",IF(AO252="","TBD",IF(AO252="N/A","N/A",IF(ISNUMBER(AO252),"Complete","TBD"))),"N/A")</f>
        <v>Complete</v>
      </c>
      <c r="AN252" s="13"/>
      <c r="AO252" s="99">
        <v>41456</v>
      </c>
      <c r="AP252" s="97" t="str">
        <f>IF(Q252="",IF(AK252="N/A",IF(AM252="TBD","Waiting on Router","Ready"),"TBD"),"Removed")</f>
        <v>Ready</v>
      </c>
      <c r="AQ252" s="13"/>
      <c r="AS252" s="48">
        <v>2</v>
      </c>
    </row>
    <row r="253" spans="1:48">
      <c r="A253" s="1"/>
      <c r="B253" s="72" t="s">
        <v>1944</v>
      </c>
      <c r="C253" s="72" t="s">
        <v>215</v>
      </c>
      <c r="D253" s="72" t="s">
        <v>1453</v>
      </c>
      <c r="E253" s="19" t="s">
        <v>2722</v>
      </c>
      <c r="F253" s="73" t="s">
        <v>1467</v>
      </c>
      <c r="G253" s="72" t="s">
        <v>4852</v>
      </c>
      <c r="H253" s="8" t="s">
        <v>1514</v>
      </c>
      <c r="I253" s="8" t="s">
        <v>41</v>
      </c>
      <c r="J253" s="8">
        <v>26757</v>
      </c>
      <c r="K253" s="8" t="s">
        <v>3260</v>
      </c>
      <c r="L253" s="4" t="s">
        <v>3635</v>
      </c>
      <c r="M253" s="8" t="s">
        <v>3636</v>
      </c>
      <c r="N253" s="8" t="s">
        <v>4229</v>
      </c>
      <c r="O253" s="8">
        <v>588</v>
      </c>
      <c r="P253" s="19" t="s">
        <v>4872</v>
      </c>
      <c r="Q253" s="4"/>
      <c r="R253" s="4" t="s">
        <v>2727</v>
      </c>
      <c r="S253" s="8" t="s">
        <v>2712</v>
      </c>
      <c r="T253" s="1">
        <v>40679</v>
      </c>
      <c r="U253" s="84" t="str">
        <f t="shared" si="48"/>
        <v>Y</v>
      </c>
      <c r="V253" s="84" t="str">
        <f t="shared" si="49"/>
        <v>Y</v>
      </c>
      <c r="W253" s="32">
        <v>8401.7000000000007</v>
      </c>
      <c r="X253" s="8" t="s">
        <v>697</v>
      </c>
      <c r="Y253" s="1">
        <v>40709</v>
      </c>
      <c r="Z253" s="1">
        <v>40721</v>
      </c>
      <c r="AA253" s="84" t="str">
        <f t="shared" si="50"/>
        <v>Y</v>
      </c>
      <c r="AB253" s="33">
        <v>1045</v>
      </c>
      <c r="AC253" s="15">
        <f t="shared" si="51"/>
        <v>1045</v>
      </c>
      <c r="AD253" s="1">
        <v>40851</v>
      </c>
      <c r="AE253" s="92" t="str">
        <f t="shared" si="52"/>
        <v>Complete</v>
      </c>
      <c r="AF253" s="1">
        <v>40808</v>
      </c>
      <c r="AG253" s="8" t="s">
        <v>2756</v>
      </c>
      <c r="AH253" s="89" t="str">
        <f t="shared" si="53"/>
        <v>No Build Required</v>
      </c>
      <c r="AI253" s="2" t="s">
        <v>4508</v>
      </c>
      <c r="AJ253" s="2" t="s">
        <v>4508</v>
      </c>
      <c r="AK253" s="84" t="str">
        <f>IF(Q253="",IF(U253="N","N/A",IF(AL253="","TBD",IF(AL253="N/A","N/A",IF(ISNUMBER(AL253),"Complete","")))),"Removed")</f>
        <v>Complete</v>
      </c>
      <c r="AL253" s="93">
        <v>40851</v>
      </c>
      <c r="AM253" s="89" t="str">
        <f>IF(Q253="",IF(AO253="","TBD",IF(AO253="N/A","N/A",IF(ISNUMBER(AO253),"Complete","TBD"))),"N/A")</f>
        <v>Complete</v>
      </c>
      <c r="AN253" s="1">
        <v>41131</v>
      </c>
      <c r="AO253" s="93">
        <v>41110</v>
      </c>
      <c r="AP253" s="97" t="str">
        <f>IF(Q253="",IF(AK253="Complete",IF(AM253="TBD","Waiting on Router","Ready"),"Pending Fiber Completion"),"Removed")</f>
        <v>Ready</v>
      </c>
      <c r="AQ253" s="1">
        <v>41131</v>
      </c>
      <c r="AR253" s="4"/>
      <c r="AS253" s="9">
        <v>1</v>
      </c>
      <c r="AT253" s="1"/>
      <c r="AU253" s="1"/>
      <c r="AV253" s="4"/>
    </row>
    <row r="254" spans="1:48">
      <c r="A254" s="1"/>
      <c r="B254" s="72" t="s">
        <v>1945</v>
      </c>
      <c r="C254" s="72" t="s">
        <v>215</v>
      </c>
      <c r="D254" s="72" t="s">
        <v>774</v>
      </c>
      <c r="E254" s="18" t="s">
        <v>2722</v>
      </c>
      <c r="F254" s="73" t="s">
        <v>883</v>
      </c>
      <c r="G254" s="72" t="s">
        <v>4852</v>
      </c>
      <c r="H254" s="8" t="s">
        <v>884</v>
      </c>
      <c r="I254" s="8" t="s">
        <v>246</v>
      </c>
      <c r="J254" s="8">
        <v>26704</v>
      </c>
      <c r="K254" s="8" t="s">
        <v>3259</v>
      </c>
      <c r="L254" s="4" t="s">
        <v>3705</v>
      </c>
      <c r="M254" s="8" t="s">
        <v>3706</v>
      </c>
      <c r="N254" s="8" t="s">
        <v>4040</v>
      </c>
      <c r="O254" s="8">
        <v>429</v>
      </c>
      <c r="P254" s="18"/>
      <c r="Q254" s="4"/>
      <c r="R254" s="4" t="s">
        <v>2727</v>
      </c>
      <c r="S254" s="8" t="s">
        <v>2713</v>
      </c>
      <c r="T254" s="1">
        <v>40799</v>
      </c>
      <c r="U254" s="85" t="str">
        <f t="shared" si="48"/>
        <v>Y</v>
      </c>
      <c r="V254" s="85" t="str">
        <f t="shared" si="49"/>
        <v>Y</v>
      </c>
      <c r="W254" s="32">
        <v>13302.57</v>
      </c>
      <c r="X254" s="8" t="s">
        <v>697</v>
      </c>
      <c r="Y254" s="1">
        <v>40800</v>
      </c>
      <c r="Z254" s="1">
        <v>40884</v>
      </c>
      <c r="AA254" s="84" t="str">
        <f t="shared" si="50"/>
        <v>Y</v>
      </c>
      <c r="AB254" s="33">
        <v>1863</v>
      </c>
      <c r="AC254" s="15">
        <f t="shared" si="51"/>
        <v>1863</v>
      </c>
      <c r="AD254" s="1">
        <v>41122</v>
      </c>
      <c r="AE254" s="92" t="str">
        <f t="shared" si="52"/>
        <v>Complete</v>
      </c>
      <c r="AF254" s="1">
        <v>40954</v>
      </c>
      <c r="AG254" s="8" t="s">
        <v>697</v>
      </c>
      <c r="AH254" s="89" t="str">
        <f t="shared" si="53"/>
        <v>Complete</v>
      </c>
      <c r="AI254" s="1" t="s">
        <v>4508</v>
      </c>
      <c r="AJ254" s="1">
        <v>40994</v>
      </c>
      <c r="AK254" s="84" t="str">
        <f>IF(Q254="",IF(U254="N","N/A",IF(AL254="","TBD",IF(AL254="N/A","N/A",IF(ISNUMBER(AL254),"Complete","")))),"Removed")</f>
        <v>Complete</v>
      </c>
      <c r="AL254" s="94">
        <v>41002</v>
      </c>
      <c r="AM254" s="89" t="str">
        <f>IF(Q254="",IF(AO254="","TBD",IF(AO254="N/A","N/A",IF(ISNUMBER(AO254),"Complete","TBD"))),"N/A")</f>
        <v>Complete</v>
      </c>
      <c r="AN254" s="1">
        <v>41004</v>
      </c>
      <c r="AO254" s="93">
        <v>40745</v>
      </c>
      <c r="AP254" s="97" t="str">
        <f>IF(Q254="",IF(AK254="Complete",IF(AM254="TBD","Waiting on Router","Ready"),"Pending Fiber Completion"),"Removed")</f>
        <v>Ready</v>
      </c>
      <c r="AQ254" s="1">
        <v>41004</v>
      </c>
      <c r="AR254" s="4" t="s">
        <v>4750</v>
      </c>
      <c r="AS254" s="9">
        <v>1</v>
      </c>
      <c r="AT254" s="1"/>
      <c r="AU254" s="1"/>
      <c r="AV254" s="4"/>
    </row>
    <row r="255" spans="1:48">
      <c r="A255" s="1">
        <v>40753</v>
      </c>
      <c r="B255" s="72" t="s">
        <v>1946</v>
      </c>
      <c r="C255" s="72" t="s">
        <v>215</v>
      </c>
      <c r="D255" s="72" t="s">
        <v>774</v>
      </c>
      <c r="E255" s="18" t="s">
        <v>2722</v>
      </c>
      <c r="F255" s="73" t="s">
        <v>885</v>
      </c>
      <c r="G255" s="72" t="s">
        <v>4851</v>
      </c>
      <c r="H255" s="8" t="s">
        <v>5530</v>
      </c>
      <c r="I255" s="8" t="s">
        <v>557</v>
      </c>
      <c r="J255" s="8">
        <v>26711</v>
      </c>
      <c r="K255" s="8" t="s">
        <v>5531</v>
      </c>
      <c r="L255" s="4" t="s">
        <v>3705</v>
      </c>
      <c r="M255" s="8" t="s">
        <v>3706</v>
      </c>
      <c r="N255" s="8" t="s">
        <v>5532</v>
      </c>
      <c r="O255" s="8">
        <v>430</v>
      </c>
      <c r="P255" s="18"/>
      <c r="Q255" s="4"/>
      <c r="R255" s="4" t="s">
        <v>4071</v>
      </c>
      <c r="S255" s="8" t="s">
        <v>2713</v>
      </c>
      <c r="T255" s="1"/>
      <c r="U255" s="77" t="str">
        <f t="shared" si="48"/>
        <v>N</v>
      </c>
      <c r="V255" s="77" t="str">
        <f t="shared" si="49"/>
        <v>N/A</v>
      </c>
      <c r="W255" s="32"/>
      <c r="X255" s="8" t="s">
        <v>4508</v>
      </c>
      <c r="Y255" s="1"/>
      <c r="Z255" s="1"/>
      <c r="AA255" s="84" t="str">
        <f t="shared" si="50"/>
        <v>N/A</v>
      </c>
      <c r="AB255" s="33">
        <v>0</v>
      </c>
      <c r="AC255" s="15">
        <f t="shared" si="51"/>
        <v>0</v>
      </c>
      <c r="AD255" s="1"/>
      <c r="AE255" s="92" t="str">
        <f t="shared" si="52"/>
        <v>N/A</v>
      </c>
      <c r="AF255" s="1"/>
      <c r="AG255" s="8" t="s">
        <v>2756</v>
      </c>
      <c r="AH255" s="89" t="str">
        <f t="shared" si="53"/>
        <v>No Build Required</v>
      </c>
      <c r="AI255" s="1" t="s">
        <v>4508</v>
      </c>
      <c r="AJ255" s="1" t="s">
        <v>4508</v>
      </c>
      <c r="AK255" s="84" t="str">
        <f>IF(Q255="",IF(U255="N","N/A",IF(AL255="","TBD",IF(AL255="N/A","N/A",IF(ISNUMBER(AL255),"Complete","")))),"Removed")</f>
        <v>N/A</v>
      </c>
      <c r="AL255" s="95" t="s">
        <v>4508</v>
      </c>
      <c r="AM255" s="89" t="str">
        <f>IF(Q255="",IF(AO255="","TBD",IF(AO255="N/A","N/A",IF(ISNUMBER(AO255),"Complete","TBD"))),"N/A")</f>
        <v>Complete</v>
      </c>
      <c r="AN255" s="1">
        <v>40912</v>
      </c>
      <c r="AO255" s="93">
        <v>40745</v>
      </c>
      <c r="AP255" s="97" t="str">
        <f>IF(Q255="",IF(AK255="N/A",IF(AM255="TBD","Waiting on Router","Ready"),"TBD"),"Removed")</f>
        <v>Ready</v>
      </c>
      <c r="AQ255" s="1">
        <v>40913</v>
      </c>
      <c r="AR255" s="4"/>
      <c r="AS255" s="9">
        <v>1</v>
      </c>
      <c r="AT255" s="1"/>
      <c r="AU255" s="1"/>
      <c r="AV255" s="4"/>
    </row>
    <row r="256" spans="1:48">
      <c r="A256" s="1">
        <v>40753</v>
      </c>
      <c r="B256" s="72" t="s">
        <v>1947</v>
      </c>
      <c r="C256" s="72" t="s">
        <v>215</v>
      </c>
      <c r="D256" s="72" t="s">
        <v>774</v>
      </c>
      <c r="E256" s="18" t="s">
        <v>2722</v>
      </c>
      <c r="F256" s="73" t="s">
        <v>886</v>
      </c>
      <c r="G256" s="72" t="s">
        <v>4851</v>
      </c>
      <c r="H256" s="8" t="s">
        <v>5533</v>
      </c>
      <c r="I256" s="8" t="s">
        <v>557</v>
      </c>
      <c r="J256" s="8">
        <v>26711</v>
      </c>
      <c r="K256" s="8" t="s">
        <v>5534</v>
      </c>
      <c r="L256" s="4" t="s">
        <v>3705</v>
      </c>
      <c r="M256" s="8" t="s">
        <v>3706</v>
      </c>
      <c r="N256" s="8" t="s">
        <v>5535</v>
      </c>
      <c r="O256" s="8">
        <v>431</v>
      </c>
      <c r="P256" s="18"/>
      <c r="Q256" s="4"/>
      <c r="R256" s="4" t="s">
        <v>4071</v>
      </c>
      <c r="S256" s="8" t="s">
        <v>2713</v>
      </c>
      <c r="T256" s="1"/>
      <c r="U256" s="77" t="str">
        <f t="shared" si="48"/>
        <v>N</v>
      </c>
      <c r="V256" s="77" t="str">
        <f t="shared" si="49"/>
        <v>N/A</v>
      </c>
      <c r="W256" s="32"/>
      <c r="X256" s="8" t="s">
        <v>4508</v>
      </c>
      <c r="Y256" s="1"/>
      <c r="Z256" s="1"/>
      <c r="AA256" s="84" t="str">
        <f t="shared" si="50"/>
        <v>N/A</v>
      </c>
      <c r="AB256" s="33">
        <v>0</v>
      </c>
      <c r="AC256" s="15">
        <f t="shared" si="51"/>
        <v>0</v>
      </c>
      <c r="AD256" s="1"/>
      <c r="AE256" s="92" t="str">
        <f t="shared" si="52"/>
        <v>N/A</v>
      </c>
      <c r="AF256" s="1"/>
      <c r="AG256" s="8" t="s">
        <v>2756</v>
      </c>
      <c r="AH256" s="89" t="str">
        <f t="shared" si="53"/>
        <v>No Build Required</v>
      </c>
      <c r="AI256" s="1" t="s">
        <v>4508</v>
      </c>
      <c r="AJ256" s="1" t="s">
        <v>4508</v>
      </c>
      <c r="AK256" s="84" t="str">
        <f>IF(Q256="",IF(U256="N","N/A",IF(AL256="","TBD",IF(AL256="N/A","N/A",IF(ISNUMBER(AL256),"Complete","")))),"Removed")</f>
        <v>N/A</v>
      </c>
      <c r="AL256" s="95" t="s">
        <v>4508</v>
      </c>
      <c r="AM256" s="89" t="str">
        <f>IF(Q256="",IF(AO256="","TBD",IF(AO256="N/A","N/A",IF(ISNUMBER(AO256),"Complete","TBD"))),"N/A")</f>
        <v>Complete</v>
      </c>
      <c r="AN256" s="1">
        <v>40912</v>
      </c>
      <c r="AO256" s="93">
        <v>40745</v>
      </c>
      <c r="AP256" s="97" t="str">
        <f>IF(Q256="",IF(AK256="N/A",IF(AM256="TBD","Waiting on Router","Ready"),"TBD"),"Removed")</f>
        <v>Ready</v>
      </c>
      <c r="AQ256" s="1">
        <v>40913</v>
      </c>
      <c r="AR256" s="4"/>
      <c r="AS256" s="9">
        <v>1</v>
      </c>
      <c r="AT256" s="1"/>
      <c r="AU256" s="1"/>
      <c r="AV256" s="4"/>
    </row>
    <row r="257" spans="1:48">
      <c r="A257" s="1"/>
      <c r="B257" s="72" t="s">
        <v>1948</v>
      </c>
      <c r="C257" s="72" t="s">
        <v>215</v>
      </c>
      <c r="D257" s="72" t="s">
        <v>774</v>
      </c>
      <c r="E257" s="18" t="s">
        <v>2722</v>
      </c>
      <c r="F257" s="73" t="s">
        <v>887</v>
      </c>
      <c r="G257" s="72" t="s">
        <v>4851</v>
      </c>
      <c r="H257" s="8" t="s">
        <v>5536</v>
      </c>
      <c r="I257" s="8" t="s">
        <v>41</v>
      </c>
      <c r="J257" s="8">
        <v>26757</v>
      </c>
      <c r="K257" s="8" t="s">
        <v>5537</v>
      </c>
      <c r="L257" s="4" t="s">
        <v>3705</v>
      </c>
      <c r="M257" s="8" t="s">
        <v>3706</v>
      </c>
      <c r="N257" s="8" t="s">
        <v>5538</v>
      </c>
      <c r="O257" s="8">
        <v>432</v>
      </c>
      <c r="P257" s="18"/>
      <c r="Q257" s="4"/>
      <c r="R257" s="4" t="s">
        <v>4071</v>
      </c>
      <c r="S257" s="8" t="s">
        <v>2713</v>
      </c>
      <c r="T257" s="1"/>
      <c r="U257" s="77" t="str">
        <f t="shared" si="48"/>
        <v>N</v>
      </c>
      <c r="V257" s="77" t="str">
        <f t="shared" si="49"/>
        <v>N/A</v>
      </c>
      <c r="W257" s="32"/>
      <c r="X257" s="8" t="s">
        <v>4508</v>
      </c>
      <c r="Y257" s="1"/>
      <c r="Z257" s="1"/>
      <c r="AA257" s="84" t="str">
        <f t="shared" si="50"/>
        <v>N/A</v>
      </c>
      <c r="AB257" s="33">
        <v>0</v>
      </c>
      <c r="AC257" s="15">
        <f t="shared" si="51"/>
        <v>0</v>
      </c>
      <c r="AD257" s="1"/>
      <c r="AE257" s="92" t="str">
        <f t="shared" si="52"/>
        <v>N/A</v>
      </c>
      <c r="AF257" s="1"/>
      <c r="AG257" s="8" t="s">
        <v>2756</v>
      </c>
      <c r="AH257" s="89" t="str">
        <f t="shared" si="53"/>
        <v>No Build Required</v>
      </c>
      <c r="AI257" s="1" t="s">
        <v>4508</v>
      </c>
      <c r="AJ257" s="1" t="s">
        <v>4508</v>
      </c>
      <c r="AK257" s="84" t="str">
        <f>IF(Q257="",IF(U257="N","N/A",IF(AL257="","TBD",IF(AL257="N/A","N/A",IF(ISNUMBER(AL257),"Complete","")))),"Removed")</f>
        <v>N/A</v>
      </c>
      <c r="AL257" s="95" t="s">
        <v>4508</v>
      </c>
      <c r="AM257" s="89" t="str">
        <f>IF(Q257="",IF(AO257="","TBD",IF(AO257="N/A","N/A",IF(ISNUMBER(AO257),"Complete","TBD"))),"N/A")</f>
        <v>Complete</v>
      </c>
      <c r="AN257" s="1">
        <v>40912</v>
      </c>
      <c r="AO257" s="93">
        <v>40745</v>
      </c>
      <c r="AP257" s="97" t="str">
        <f>IF(Q257="",IF(AK257="N/A",IF(AM257="TBD","Waiting on Router","Ready"),"TBD"),"Removed")</f>
        <v>Ready</v>
      </c>
      <c r="AQ257" s="1">
        <v>40913</v>
      </c>
      <c r="AR257" s="4"/>
      <c r="AS257" s="9">
        <v>1</v>
      </c>
      <c r="AT257" s="1"/>
      <c r="AU257" s="1"/>
      <c r="AV257" s="4"/>
    </row>
    <row r="258" spans="1:48">
      <c r="A258" s="1"/>
      <c r="B258" s="72" t="s">
        <v>1949</v>
      </c>
      <c r="C258" s="72" t="s">
        <v>215</v>
      </c>
      <c r="D258" s="72" t="s">
        <v>774</v>
      </c>
      <c r="E258" s="18" t="s">
        <v>2722</v>
      </c>
      <c r="F258" s="73" t="s">
        <v>888</v>
      </c>
      <c r="G258" s="72" t="s">
        <v>4851</v>
      </c>
      <c r="H258" s="8" t="s">
        <v>5539</v>
      </c>
      <c r="I258" s="8" t="s">
        <v>5540</v>
      </c>
      <c r="J258" s="8">
        <v>25431</v>
      </c>
      <c r="K258" s="8" t="s">
        <v>5541</v>
      </c>
      <c r="L258" s="4" t="s">
        <v>3705</v>
      </c>
      <c r="M258" s="8" t="s">
        <v>3706</v>
      </c>
      <c r="N258" s="8" t="s">
        <v>5542</v>
      </c>
      <c r="O258" s="8">
        <v>433</v>
      </c>
      <c r="P258" s="18"/>
      <c r="Q258" s="4"/>
      <c r="R258" s="4" t="s">
        <v>4071</v>
      </c>
      <c r="S258" s="8" t="s">
        <v>2713</v>
      </c>
      <c r="T258" s="1"/>
      <c r="U258" s="77" t="str">
        <f t="shared" si="48"/>
        <v>N</v>
      </c>
      <c r="V258" s="77" t="str">
        <f t="shared" si="49"/>
        <v>N/A</v>
      </c>
      <c r="W258" s="32"/>
      <c r="X258" s="8" t="s">
        <v>4508</v>
      </c>
      <c r="Y258" s="1"/>
      <c r="Z258" s="1"/>
      <c r="AA258" s="84" t="str">
        <f t="shared" si="50"/>
        <v>N/A</v>
      </c>
      <c r="AB258" s="33">
        <v>0</v>
      </c>
      <c r="AC258" s="15">
        <f t="shared" si="51"/>
        <v>0</v>
      </c>
      <c r="AD258" s="1"/>
      <c r="AE258" s="92" t="str">
        <f t="shared" si="52"/>
        <v>N/A</v>
      </c>
      <c r="AF258" s="1"/>
      <c r="AG258" s="8" t="s">
        <v>2756</v>
      </c>
      <c r="AH258" s="89" t="str">
        <f t="shared" si="53"/>
        <v>No Build Required</v>
      </c>
      <c r="AI258" s="1" t="s">
        <v>4508</v>
      </c>
      <c r="AJ258" s="1" t="s">
        <v>4508</v>
      </c>
      <c r="AK258" s="84" t="str">
        <f>IF(Q258="",IF(U258="N","N/A",IF(AL258="","TBD",IF(AL258="N/A","N/A",IF(ISNUMBER(AL258),"Complete","")))),"Removed")</f>
        <v>N/A</v>
      </c>
      <c r="AL258" s="95" t="s">
        <v>4508</v>
      </c>
      <c r="AM258" s="89" t="str">
        <f>IF(Q258="",IF(AO258="","TBD",IF(AO258="N/A","N/A",IF(ISNUMBER(AO258),"Complete","TBD"))),"N/A")</f>
        <v>Complete</v>
      </c>
      <c r="AN258" s="1">
        <v>40912</v>
      </c>
      <c r="AO258" s="93">
        <v>40745</v>
      </c>
      <c r="AP258" s="97" t="str">
        <f>IF(Q258="",IF(AK258="N/A",IF(AM258="TBD","Waiting on Router","Ready"),"TBD"),"Removed")</f>
        <v>Ready</v>
      </c>
      <c r="AQ258" s="1">
        <v>40913</v>
      </c>
      <c r="AR258" s="4"/>
      <c r="AS258" s="9">
        <v>1</v>
      </c>
      <c r="AT258" s="1"/>
      <c r="AU258" s="1"/>
      <c r="AV258" s="4"/>
    </row>
    <row r="259" spans="1:48">
      <c r="A259" s="1">
        <v>40753</v>
      </c>
      <c r="B259" s="72" t="s">
        <v>1950</v>
      </c>
      <c r="C259" s="72" t="s">
        <v>215</v>
      </c>
      <c r="D259" s="72" t="s">
        <v>774</v>
      </c>
      <c r="E259" s="18" t="s">
        <v>2722</v>
      </c>
      <c r="F259" s="73" t="s">
        <v>889</v>
      </c>
      <c r="G259" s="72" t="s">
        <v>4851</v>
      </c>
      <c r="H259" s="8" t="s">
        <v>5543</v>
      </c>
      <c r="I259" s="8" t="s">
        <v>41</v>
      </c>
      <c r="J259" s="8">
        <v>26757</v>
      </c>
      <c r="K259" s="8" t="s">
        <v>5544</v>
      </c>
      <c r="L259" s="4" t="s">
        <v>3705</v>
      </c>
      <c r="M259" s="8" t="s">
        <v>3706</v>
      </c>
      <c r="N259" s="8" t="s">
        <v>5545</v>
      </c>
      <c r="O259" s="8">
        <v>434</v>
      </c>
      <c r="P259" s="18"/>
      <c r="Q259" s="4"/>
      <c r="R259" s="4" t="s">
        <v>4071</v>
      </c>
      <c r="S259" s="8" t="s">
        <v>2713</v>
      </c>
      <c r="T259" s="1"/>
      <c r="U259" s="77" t="str">
        <f t="shared" si="48"/>
        <v>N</v>
      </c>
      <c r="V259" s="77" t="str">
        <f t="shared" si="49"/>
        <v>N/A</v>
      </c>
      <c r="W259" s="32"/>
      <c r="X259" s="8" t="s">
        <v>4508</v>
      </c>
      <c r="Y259" s="1"/>
      <c r="Z259" s="1"/>
      <c r="AA259" s="84" t="str">
        <f t="shared" si="50"/>
        <v>N/A</v>
      </c>
      <c r="AB259" s="33">
        <v>0</v>
      </c>
      <c r="AC259" s="15">
        <f t="shared" si="51"/>
        <v>0</v>
      </c>
      <c r="AD259" s="1"/>
      <c r="AE259" s="92" t="str">
        <f t="shared" si="52"/>
        <v>N/A</v>
      </c>
      <c r="AF259" s="1"/>
      <c r="AG259" s="8" t="s">
        <v>2756</v>
      </c>
      <c r="AH259" s="89" t="str">
        <f t="shared" si="53"/>
        <v>No Build Required</v>
      </c>
      <c r="AI259" s="1" t="s">
        <v>4508</v>
      </c>
      <c r="AJ259" s="1" t="s">
        <v>4508</v>
      </c>
      <c r="AK259" s="84" t="str">
        <f>IF(Q259="",IF(U259="N","N/A",IF(AL259="","TBD",IF(AL259="N/A","N/A",IF(ISNUMBER(AL259),"Complete","")))),"Removed")</f>
        <v>N/A</v>
      </c>
      <c r="AL259" s="95" t="s">
        <v>4508</v>
      </c>
      <c r="AM259" s="89" t="str">
        <f>IF(Q259="",IF(AO259="","TBD",IF(AO259="N/A","N/A",IF(ISNUMBER(AO259),"Complete","TBD"))),"N/A")</f>
        <v>Complete</v>
      </c>
      <c r="AN259" s="1">
        <v>40912</v>
      </c>
      <c r="AO259" s="93">
        <v>40745</v>
      </c>
      <c r="AP259" s="97" t="str">
        <f>IF(Q259="",IF(AK259="N/A",IF(AM259="TBD","Waiting on Router","Ready"),"TBD"),"Removed")</f>
        <v>Ready</v>
      </c>
      <c r="AQ259" s="1">
        <v>40913</v>
      </c>
      <c r="AR259" s="4"/>
      <c r="AS259" s="9">
        <v>1</v>
      </c>
      <c r="AT259" s="1"/>
      <c r="AU259" s="1"/>
      <c r="AV259" s="4"/>
    </row>
    <row r="260" spans="1:48">
      <c r="A260" s="1"/>
      <c r="B260" s="72" t="s">
        <v>1951</v>
      </c>
      <c r="C260" s="72" t="s">
        <v>215</v>
      </c>
      <c r="D260" s="72" t="s">
        <v>774</v>
      </c>
      <c r="E260" s="18" t="s">
        <v>2722</v>
      </c>
      <c r="F260" s="73" t="s">
        <v>890</v>
      </c>
      <c r="G260" s="72" t="s">
        <v>4851</v>
      </c>
      <c r="H260" s="8" t="s">
        <v>5546</v>
      </c>
      <c r="I260" s="8" t="s">
        <v>41</v>
      </c>
      <c r="J260" s="8">
        <v>26757</v>
      </c>
      <c r="K260" s="8" t="s">
        <v>5547</v>
      </c>
      <c r="L260" s="4" t="s">
        <v>3705</v>
      </c>
      <c r="M260" s="8" t="s">
        <v>3706</v>
      </c>
      <c r="N260" s="8" t="s">
        <v>5548</v>
      </c>
      <c r="O260" s="8">
        <v>435</v>
      </c>
      <c r="P260" s="18"/>
      <c r="Q260" s="4"/>
      <c r="R260" s="4" t="s">
        <v>4071</v>
      </c>
      <c r="S260" s="8" t="s">
        <v>2713</v>
      </c>
      <c r="T260" s="1"/>
      <c r="U260" s="77" t="str">
        <f t="shared" si="48"/>
        <v>N</v>
      </c>
      <c r="V260" s="77" t="str">
        <f t="shared" si="49"/>
        <v>N/A</v>
      </c>
      <c r="W260" s="32"/>
      <c r="X260" s="8" t="s">
        <v>4508</v>
      </c>
      <c r="Y260" s="1"/>
      <c r="Z260" s="1"/>
      <c r="AA260" s="84" t="str">
        <f t="shared" si="50"/>
        <v>N/A</v>
      </c>
      <c r="AB260" s="33">
        <v>0</v>
      </c>
      <c r="AC260" s="15">
        <f t="shared" si="51"/>
        <v>0</v>
      </c>
      <c r="AD260" s="1"/>
      <c r="AE260" s="92" t="str">
        <f t="shared" si="52"/>
        <v>N/A</v>
      </c>
      <c r="AF260" s="1"/>
      <c r="AG260" s="8" t="s">
        <v>2756</v>
      </c>
      <c r="AH260" s="89" t="str">
        <f t="shared" si="53"/>
        <v>No Build Required</v>
      </c>
      <c r="AI260" s="1" t="s">
        <v>4508</v>
      </c>
      <c r="AJ260" s="1" t="s">
        <v>4508</v>
      </c>
      <c r="AK260" s="84" t="str">
        <f>IF(Q260="",IF(U260="N","N/A",IF(AL260="","TBD",IF(AL260="N/A","N/A",IF(ISNUMBER(AL260),"Complete","")))),"Removed")</f>
        <v>N/A</v>
      </c>
      <c r="AL260" s="95" t="s">
        <v>4508</v>
      </c>
      <c r="AM260" s="89" t="str">
        <f>IF(Q260="",IF(AO260="","TBD",IF(AO260="N/A","N/A",IF(ISNUMBER(AO260),"Complete","TBD"))),"N/A")</f>
        <v>Complete</v>
      </c>
      <c r="AN260" s="1">
        <v>40912</v>
      </c>
      <c r="AO260" s="93">
        <v>40745</v>
      </c>
      <c r="AP260" s="97" t="str">
        <f>IF(Q260="",IF(AK260="N/A",IF(AM260="TBD","Waiting on Router","Ready"),"TBD"),"Removed")</f>
        <v>Ready</v>
      </c>
      <c r="AQ260" s="1">
        <v>40913</v>
      </c>
      <c r="AR260" s="4"/>
      <c r="AS260" s="9">
        <v>1</v>
      </c>
      <c r="AT260" s="1"/>
      <c r="AU260" s="1"/>
      <c r="AV260" s="4"/>
    </row>
    <row r="261" spans="1:48">
      <c r="A261" s="2"/>
      <c r="B261" s="73" t="s">
        <v>1952</v>
      </c>
      <c r="C261" s="73" t="s">
        <v>215</v>
      </c>
      <c r="D261" s="73" t="s">
        <v>774</v>
      </c>
      <c r="E261" s="3" t="s">
        <v>2722</v>
      </c>
      <c r="F261" s="73" t="s">
        <v>891</v>
      </c>
      <c r="G261" s="73" t="s">
        <v>4852</v>
      </c>
      <c r="H261" s="4" t="s">
        <v>892</v>
      </c>
      <c r="I261" s="4" t="s">
        <v>893</v>
      </c>
      <c r="J261" s="4">
        <v>25444</v>
      </c>
      <c r="K261" s="4" t="s">
        <v>3258</v>
      </c>
      <c r="L261" s="4" t="s">
        <v>3705</v>
      </c>
      <c r="M261" s="4" t="s">
        <v>3706</v>
      </c>
      <c r="N261" s="4" t="s">
        <v>4041</v>
      </c>
      <c r="O261" s="4">
        <v>436</v>
      </c>
      <c r="P261" s="3"/>
      <c r="Q261" s="4"/>
      <c r="R261" s="4" t="s">
        <v>2727</v>
      </c>
      <c r="S261" s="4" t="s">
        <v>2713</v>
      </c>
      <c r="T261" s="2">
        <v>40799</v>
      </c>
      <c r="U261" s="88" t="str">
        <f t="shared" si="48"/>
        <v>Y</v>
      </c>
      <c r="V261" s="88" t="str">
        <f t="shared" si="49"/>
        <v>Y</v>
      </c>
      <c r="W261" s="34">
        <v>142453.5</v>
      </c>
      <c r="X261" s="4" t="s">
        <v>697</v>
      </c>
      <c r="Y261" s="2">
        <v>40800</v>
      </c>
      <c r="Z261" s="2">
        <v>40884</v>
      </c>
      <c r="AA261" s="84" t="str">
        <f t="shared" si="50"/>
        <v>Y</v>
      </c>
      <c r="AB261" s="35">
        <v>13983</v>
      </c>
      <c r="AC261" s="15">
        <f t="shared" si="51"/>
        <v>13983</v>
      </c>
      <c r="AD261" s="2">
        <v>41122</v>
      </c>
      <c r="AE261" s="92" t="str">
        <f t="shared" si="52"/>
        <v>Complete</v>
      </c>
      <c r="AF261" s="2">
        <v>40968</v>
      </c>
      <c r="AG261" s="4" t="s">
        <v>2756</v>
      </c>
      <c r="AH261" s="89" t="str">
        <f t="shared" si="53"/>
        <v>No Build Required</v>
      </c>
      <c r="AI261" s="2" t="s">
        <v>4508</v>
      </c>
      <c r="AJ261" s="2" t="s">
        <v>4508</v>
      </c>
      <c r="AK261" s="84" t="str">
        <f>IF(Q261="",IF(U261="N","N/A",IF(AL261="","TBD",IF(AL261="N/A","N/A",IF(ISNUMBER(AL261),"Complete","")))),"Removed")</f>
        <v>Complete</v>
      </c>
      <c r="AL261" s="94">
        <v>40968</v>
      </c>
      <c r="AM261" s="89" t="str">
        <f>IF(Q261="",IF(AO261="","TBD",IF(AO261="N/A","N/A",IF(ISNUMBER(AO261),"Complete","TBD"))),"N/A")</f>
        <v>Complete</v>
      </c>
      <c r="AN261" s="2">
        <v>40970</v>
      </c>
      <c r="AO261" s="94">
        <v>40745</v>
      </c>
      <c r="AP261" s="97" t="str">
        <f>IF(Q261="",IF(AK261="Complete",IF(AM261="TBD","Waiting on Router","Ready"),"Pending Fiber Completion"),"Removed")</f>
        <v>Ready</v>
      </c>
      <c r="AQ261" s="2">
        <v>40970</v>
      </c>
      <c r="AR261" s="4"/>
      <c r="AS261" s="7">
        <v>1</v>
      </c>
      <c r="AT261" s="2"/>
      <c r="AU261" s="2"/>
      <c r="AV261" s="4"/>
    </row>
    <row r="262" spans="1:48">
      <c r="A262" s="2">
        <v>40753</v>
      </c>
      <c r="B262" s="73" t="s">
        <v>1953</v>
      </c>
      <c r="C262" s="73" t="s">
        <v>215</v>
      </c>
      <c r="D262" s="73" t="s">
        <v>774</v>
      </c>
      <c r="E262" s="3" t="s">
        <v>2722</v>
      </c>
      <c r="F262" s="73" t="s">
        <v>894</v>
      </c>
      <c r="G262" s="73" t="s">
        <v>4851</v>
      </c>
      <c r="H262" s="4" t="s">
        <v>5549</v>
      </c>
      <c r="I262" s="4" t="s">
        <v>5550</v>
      </c>
      <c r="J262" s="4">
        <v>26763</v>
      </c>
      <c r="K262" s="4" t="s">
        <v>5551</v>
      </c>
      <c r="L262" s="4" t="s">
        <v>3705</v>
      </c>
      <c r="M262" s="4" t="s">
        <v>3706</v>
      </c>
      <c r="N262" s="4" t="s">
        <v>5552</v>
      </c>
      <c r="O262" s="4">
        <v>437</v>
      </c>
      <c r="P262" s="3"/>
      <c r="Q262" s="4"/>
      <c r="R262" s="4" t="s">
        <v>4071</v>
      </c>
      <c r="S262" s="4" t="s">
        <v>2713</v>
      </c>
      <c r="T262" s="2"/>
      <c r="U262" s="77" t="str">
        <f t="shared" si="48"/>
        <v>N</v>
      </c>
      <c r="V262" s="77" t="str">
        <f t="shared" si="49"/>
        <v>N/A</v>
      </c>
      <c r="W262" s="34"/>
      <c r="X262" s="8" t="s">
        <v>4508</v>
      </c>
      <c r="Y262" s="2"/>
      <c r="Z262" s="2"/>
      <c r="AA262" s="84" t="str">
        <f t="shared" si="50"/>
        <v>N/A</v>
      </c>
      <c r="AB262" s="33">
        <v>0</v>
      </c>
      <c r="AC262" s="15">
        <f t="shared" si="51"/>
        <v>0</v>
      </c>
      <c r="AD262" s="2"/>
      <c r="AE262" s="92" t="str">
        <f t="shared" si="52"/>
        <v>N/A</v>
      </c>
      <c r="AF262" s="2"/>
      <c r="AG262" s="4" t="s">
        <v>2756</v>
      </c>
      <c r="AH262" s="89" t="str">
        <f t="shared" si="53"/>
        <v>No Build Required</v>
      </c>
      <c r="AI262" s="2" t="s">
        <v>4508</v>
      </c>
      <c r="AJ262" s="2" t="s">
        <v>4508</v>
      </c>
      <c r="AK262" s="84" t="str">
        <f>IF(Q262="",IF(U262="N","N/A",IF(AL262="","TBD",IF(AL262="N/A","N/A",IF(ISNUMBER(AL262),"Complete","")))),"Removed")</f>
        <v>N/A</v>
      </c>
      <c r="AL262" s="95" t="s">
        <v>4508</v>
      </c>
      <c r="AM262" s="89" t="str">
        <f>IF(Q262="",IF(AO262="","TBD",IF(AO262="N/A","N/A",IF(ISNUMBER(AO262),"Complete","TBD"))),"N/A")</f>
        <v>Complete</v>
      </c>
      <c r="AN262" s="2">
        <v>40912</v>
      </c>
      <c r="AO262" s="94">
        <v>40745</v>
      </c>
      <c r="AP262" s="97" t="str">
        <f>IF(Q262="",IF(AK262="N/A",IF(AM262="TBD","Waiting on Router","Ready"),"TBD"),"Removed")</f>
        <v>Ready</v>
      </c>
      <c r="AQ262" s="2">
        <v>40913</v>
      </c>
      <c r="AR262" s="4"/>
      <c r="AS262" s="7">
        <v>1</v>
      </c>
      <c r="AT262" s="2"/>
      <c r="AU262" s="2"/>
      <c r="AV262" s="4"/>
    </row>
    <row r="263" spans="1:48" ht="47.25">
      <c r="A263" s="2"/>
      <c r="B263" s="73" t="s">
        <v>1954</v>
      </c>
      <c r="C263" s="73" t="s">
        <v>215</v>
      </c>
      <c r="D263" s="73" t="s">
        <v>774</v>
      </c>
      <c r="E263" s="3" t="s">
        <v>2722</v>
      </c>
      <c r="F263" s="73" t="s">
        <v>6899</v>
      </c>
      <c r="G263" s="73" t="s">
        <v>4852</v>
      </c>
      <c r="H263" s="4" t="s">
        <v>1406</v>
      </c>
      <c r="I263" s="4" t="s">
        <v>246</v>
      </c>
      <c r="J263" s="4">
        <v>26704</v>
      </c>
      <c r="K263" s="4" t="s">
        <v>3257</v>
      </c>
      <c r="L263" s="4" t="s">
        <v>3705</v>
      </c>
      <c r="M263" s="4" t="s">
        <v>3706</v>
      </c>
      <c r="N263" s="4" t="s">
        <v>6829</v>
      </c>
      <c r="O263" s="4">
        <v>438</v>
      </c>
      <c r="P263" s="3"/>
      <c r="Q263" s="4"/>
      <c r="R263" s="4" t="s">
        <v>2727</v>
      </c>
      <c r="S263" s="4" t="s">
        <v>2713</v>
      </c>
      <c r="T263" s="2">
        <v>40801</v>
      </c>
      <c r="U263" s="88" t="str">
        <f t="shared" si="48"/>
        <v>Y</v>
      </c>
      <c r="V263" s="88" t="str">
        <f t="shared" si="49"/>
        <v>Y</v>
      </c>
      <c r="W263" s="34">
        <v>16037.56</v>
      </c>
      <c r="X263" s="4" t="s">
        <v>2756</v>
      </c>
      <c r="Y263" s="2"/>
      <c r="Z263" s="2">
        <v>40805</v>
      </c>
      <c r="AA263" s="84" t="str">
        <f t="shared" si="50"/>
        <v>Y</v>
      </c>
      <c r="AB263" s="35">
        <v>911</v>
      </c>
      <c r="AC263" s="15">
        <f t="shared" si="51"/>
        <v>911</v>
      </c>
      <c r="AD263" s="2">
        <v>41061</v>
      </c>
      <c r="AE263" s="92" t="str">
        <f t="shared" si="52"/>
        <v>Complete</v>
      </c>
      <c r="AF263" s="2">
        <v>40959</v>
      </c>
      <c r="AG263" s="4" t="s">
        <v>697</v>
      </c>
      <c r="AH263" s="89" t="str">
        <f t="shared" si="53"/>
        <v>Complete</v>
      </c>
      <c r="AI263" s="2">
        <v>41042</v>
      </c>
      <c r="AJ263" s="2">
        <v>41066</v>
      </c>
      <c r="AK263" s="84" t="str">
        <f>IF(Q263="",IF(U263="N","N/A",IF(AL263="","TBD",IF(AL263="N/A","N/A",IF(ISNUMBER(AL263),"Complete","")))),"Removed")</f>
        <v>Complete</v>
      </c>
      <c r="AL263" s="94">
        <v>41123</v>
      </c>
      <c r="AM263" s="89" t="str">
        <f>IF(Q263="",IF(AO263="","TBD",IF(AO263="N/A","N/A",IF(ISNUMBER(AO263),"Complete","TBD"))),"N/A")</f>
        <v>Complete</v>
      </c>
      <c r="AN263" s="1">
        <v>41131</v>
      </c>
      <c r="AO263" s="94">
        <v>40773</v>
      </c>
      <c r="AP263" s="97" t="str">
        <f>IF(Q263="",IF(AK263="Complete",IF(AM263="TBD","Waiting on Router","Ready"),"Pending Fiber Completion"),"Removed")</f>
        <v>Ready</v>
      </c>
      <c r="AQ263" s="1">
        <v>41131</v>
      </c>
      <c r="AR263" s="4" t="s">
        <v>6812</v>
      </c>
      <c r="AS263" s="7">
        <v>1</v>
      </c>
      <c r="AT263" s="2"/>
      <c r="AU263" s="2"/>
      <c r="AV263" s="4"/>
    </row>
    <row r="264" spans="1:48">
      <c r="A264" s="1"/>
      <c r="B264" s="72" t="s">
        <v>1955</v>
      </c>
      <c r="C264" s="72" t="s">
        <v>215</v>
      </c>
      <c r="D264" s="72" t="s">
        <v>774</v>
      </c>
      <c r="E264" s="18" t="s">
        <v>2722</v>
      </c>
      <c r="F264" s="73" t="s">
        <v>6900</v>
      </c>
      <c r="G264" s="72" t="s">
        <v>4852</v>
      </c>
      <c r="H264" s="8" t="s">
        <v>1416</v>
      </c>
      <c r="I264" s="8" t="s">
        <v>41</v>
      </c>
      <c r="J264" s="8">
        <v>26757</v>
      </c>
      <c r="K264" s="8" t="s">
        <v>3256</v>
      </c>
      <c r="L264" s="4" t="s">
        <v>3705</v>
      </c>
      <c r="M264" s="8" t="s">
        <v>3706</v>
      </c>
      <c r="N264" s="8" t="s">
        <v>4042</v>
      </c>
      <c r="O264" s="8">
        <v>439</v>
      </c>
      <c r="P264" s="18"/>
      <c r="Q264" s="4"/>
      <c r="R264" s="4" t="s">
        <v>2727</v>
      </c>
      <c r="S264" s="8" t="s">
        <v>2713</v>
      </c>
      <c r="T264" s="1">
        <v>40679</v>
      </c>
      <c r="U264" s="85" t="str">
        <f t="shared" si="48"/>
        <v>Y</v>
      </c>
      <c r="V264" s="85" t="str">
        <f t="shared" si="49"/>
        <v>Y</v>
      </c>
      <c r="W264" s="32">
        <v>14159</v>
      </c>
      <c r="X264" s="8" t="s">
        <v>697</v>
      </c>
      <c r="Y264" s="1">
        <v>40709</v>
      </c>
      <c r="Z264" s="1">
        <v>40724</v>
      </c>
      <c r="AA264" s="84" t="str">
        <f t="shared" si="50"/>
        <v>Y</v>
      </c>
      <c r="AB264" s="33">
        <v>1820</v>
      </c>
      <c r="AC264" s="15">
        <f t="shared" si="51"/>
        <v>1820</v>
      </c>
      <c r="AD264" s="1">
        <v>40851</v>
      </c>
      <c r="AE264" s="92" t="str">
        <f t="shared" si="52"/>
        <v>Complete</v>
      </c>
      <c r="AF264" s="1">
        <v>40843</v>
      </c>
      <c r="AG264" s="8" t="s">
        <v>2756</v>
      </c>
      <c r="AH264" s="89" t="str">
        <f t="shared" si="53"/>
        <v>No Build Required</v>
      </c>
      <c r="AI264" s="2" t="s">
        <v>4508</v>
      </c>
      <c r="AJ264" s="2" t="s">
        <v>4508</v>
      </c>
      <c r="AK264" s="84" t="str">
        <f>IF(Q264="",IF(U264="N","N/A",IF(AL264="","TBD",IF(AL264="N/A","N/A",IF(ISNUMBER(AL264),"Complete","")))),"Removed")</f>
        <v>Complete</v>
      </c>
      <c r="AL264" s="93">
        <v>40851</v>
      </c>
      <c r="AM264" s="89" t="str">
        <f>IF(Q264="",IF(AO264="","TBD",IF(AO264="N/A","N/A",IF(ISNUMBER(AO264),"Complete","TBD"))),"N/A")</f>
        <v>Complete</v>
      </c>
      <c r="AN264" s="1">
        <v>40912</v>
      </c>
      <c r="AO264" s="93">
        <v>40750</v>
      </c>
      <c r="AP264" s="97" t="str">
        <f>IF(Q264="",IF(AK264="Complete",IF(AM264="TBD","Waiting on Router","Ready"),"Pending Fiber Completion"),"Removed")</f>
        <v>Ready</v>
      </c>
      <c r="AQ264" s="1">
        <v>40913</v>
      </c>
      <c r="AR264" s="4"/>
      <c r="AS264" s="9">
        <v>1</v>
      </c>
      <c r="AT264" s="1"/>
      <c r="AU264" s="1"/>
      <c r="AV264" s="4"/>
    </row>
    <row r="265" spans="1:48">
      <c r="A265" s="2"/>
      <c r="B265" s="73" t="s">
        <v>1956</v>
      </c>
      <c r="C265" s="73" t="s">
        <v>215</v>
      </c>
      <c r="D265" s="73" t="s">
        <v>774</v>
      </c>
      <c r="E265" s="3" t="s">
        <v>2722</v>
      </c>
      <c r="F265" s="73" t="s">
        <v>1424</v>
      </c>
      <c r="G265" s="73" t="s">
        <v>4852</v>
      </c>
      <c r="H265" s="4" t="s">
        <v>1425</v>
      </c>
      <c r="I265" s="4" t="s">
        <v>41</v>
      </c>
      <c r="J265" s="4">
        <v>26757</v>
      </c>
      <c r="K265" s="4" t="s">
        <v>3255</v>
      </c>
      <c r="L265" s="4" t="s">
        <v>3705</v>
      </c>
      <c r="M265" s="4" t="s">
        <v>3706</v>
      </c>
      <c r="N265" s="4" t="s">
        <v>4043</v>
      </c>
      <c r="O265" s="4">
        <v>440</v>
      </c>
      <c r="P265" s="3"/>
      <c r="Q265" s="4"/>
      <c r="R265" s="4" t="s">
        <v>2727</v>
      </c>
      <c r="S265" s="4" t="s">
        <v>2713</v>
      </c>
      <c r="T265" s="2">
        <v>40809</v>
      </c>
      <c r="U265" s="88" t="str">
        <f t="shared" si="48"/>
        <v>Y</v>
      </c>
      <c r="V265" s="88" t="str">
        <f t="shared" si="49"/>
        <v>Y</v>
      </c>
      <c r="W265" s="34">
        <v>30409</v>
      </c>
      <c r="X265" s="4" t="s">
        <v>2756</v>
      </c>
      <c r="Y265" s="2"/>
      <c r="Z265" s="2">
        <v>40724</v>
      </c>
      <c r="AA265" s="84" t="str">
        <f t="shared" si="50"/>
        <v>Y</v>
      </c>
      <c r="AB265" s="35">
        <v>1850</v>
      </c>
      <c r="AC265" s="15">
        <f t="shared" si="51"/>
        <v>1850</v>
      </c>
      <c r="AD265" s="2">
        <v>41061</v>
      </c>
      <c r="AE265" s="92" t="str">
        <f t="shared" si="52"/>
        <v>Complete</v>
      </c>
      <c r="AF265" s="2">
        <v>40996</v>
      </c>
      <c r="AG265" s="4" t="s">
        <v>2756</v>
      </c>
      <c r="AH265" s="89" t="str">
        <f t="shared" si="53"/>
        <v>No Build Required</v>
      </c>
      <c r="AI265" s="2" t="s">
        <v>4508</v>
      </c>
      <c r="AJ265" s="2" t="s">
        <v>4508</v>
      </c>
      <c r="AK265" s="84" t="str">
        <f>IF(Q265="",IF(U265="N","N/A",IF(AL265="","TBD",IF(AL265="N/A","N/A",IF(ISNUMBER(AL265),"Complete","")))),"Removed")</f>
        <v>Complete</v>
      </c>
      <c r="AL265" s="94">
        <v>40996</v>
      </c>
      <c r="AM265" s="89" t="str">
        <f>IF(Q265="",IF(AO265="","TBD",IF(AO265="N/A","N/A",IF(ISNUMBER(AO265),"Complete","TBD"))),"N/A")</f>
        <v>Complete</v>
      </c>
      <c r="AN265" s="2">
        <v>40997</v>
      </c>
      <c r="AO265" s="94">
        <v>40750</v>
      </c>
      <c r="AP265" s="97" t="str">
        <f>IF(Q265="",IF(AK265="Complete",IF(AM265="TBD","Waiting on Router","Ready"),"Pending Fiber Completion"),"Removed")</f>
        <v>Ready</v>
      </c>
      <c r="AQ265" s="2">
        <v>40997</v>
      </c>
      <c r="AR265" s="4"/>
      <c r="AS265" s="7">
        <v>1</v>
      </c>
      <c r="AT265" s="2"/>
      <c r="AU265" s="2"/>
      <c r="AV265" s="4"/>
    </row>
    <row r="266" spans="1:48" ht="31.5">
      <c r="A266" s="2"/>
      <c r="B266" s="73" t="s">
        <v>1957</v>
      </c>
      <c r="C266" s="73" t="s">
        <v>215</v>
      </c>
      <c r="D266" s="73" t="s">
        <v>763</v>
      </c>
      <c r="E266" s="4" t="s">
        <v>2722</v>
      </c>
      <c r="F266" s="73" t="s">
        <v>555</v>
      </c>
      <c r="G266" s="73" t="s">
        <v>4852</v>
      </c>
      <c r="H266" s="4" t="s">
        <v>556</v>
      </c>
      <c r="I266" s="4" t="s">
        <v>557</v>
      </c>
      <c r="J266" s="4"/>
      <c r="K266" s="4" t="s">
        <v>3254</v>
      </c>
      <c r="L266" s="4"/>
      <c r="M266" s="4"/>
      <c r="N266" s="4" t="s">
        <v>4101</v>
      </c>
      <c r="O266" s="4">
        <v>824</v>
      </c>
      <c r="P266" s="4"/>
      <c r="Q266" s="4"/>
      <c r="R266" s="4" t="s">
        <v>2727</v>
      </c>
      <c r="S266" s="4" t="s">
        <v>2712</v>
      </c>
      <c r="T266" s="2">
        <v>40679</v>
      </c>
      <c r="U266" s="86" t="str">
        <f t="shared" si="48"/>
        <v>Y</v>
      </c>
      <c r="V266" s="86" t="str">
        <f t="shared" si="49"/>
        <v>Y</v>
      </c>
      <c r="W266" s="34">
        <v>15876.18</v>
      </c>
      <c r="X266" s="4" t="s">
        <v>697</v>
      </c>
      <c r="Y266" s="2">
        <v>40709</v>
      </c>
      <c r="Z266" s="2" t="s">
        <v>4468</v>
      </c>
      <c r="AA266" s="84" t="str">
        <f t="shared" si="50"/>
        <v>Y</v>
      </c>
      <c r="AB266" s="35">
        <v>2248</v>
      </c>
      <c r="AC266" s="15">
        <f t="shared" si="51"/>
        <v>2248</v>
      </c>
      <c r="AD266" s="2">
        <v>40940</v>
      </c>
      <c r="AE266" s="92" t="str">
        <f t="shared" si="52"/>
        <v>Complete</v>
      </c>
      <c r="AF266" s="2">
        <v>40927</v>
      </c>
      <c r="AG266" s="4" t="s">
        <v>2756</v>
      </c>
      <c r="AH266" s="89" t="str">
        <f t="shared" si="53"/>
        <v>No Build Required</v>
      </c>
      <c r="AI266" s="2" t="s">
        <v>4508</v>
      </c>
      <c r="AJ266" s="2" t="s">
        <v>4508</v>
      </c>
      <c r="AK266" s="84" t="str">
        <f>IF(Q266="",IF(U266="N","N/A",IF(AL266="","TBD",IF(AL266="N/A","N/A",IF(ISNUMBER(AL266),"Complete","")))),"Removed")</f>
        <v>Complete</v>
      </c>
      <c r="AL266" s="94">
        <v>40927</v>
      </c>
      <c r="AM266" s="89" t="str">
        <f>IF(Q266="",IF(AO266="","TBD",IF(AO266="N/A","N/A",IF(ISNUMBER(AO266),"Complete","TBD"))),"N/A")</f>
        <v>Complete</v>
      </c>
      <c r="AN266" s="2"/>
      <c r="AO266" s="94">
        <v>41108</v>
      </c>
      <c r="AP266" s="97" t="str">
        <f>IF(Q266="",IF(AK266="Complete",IF(AM266="TBD","Waiting on Router","Ready"),"Pending Fiber Completion"),"Removed")</f>
        <v>Ready</v>
      </c>
      <c r="AQ266" s="2"/>
      <c r="AR266" s="4" t="s">
        <v>4467</v>
      </c>
      <c r="AS266" s="7">
        <v>1</v>
      </c>
      <c r="AT266" s="2"/>
      <c r="AU266" s="2"/>
      <c r="AV266" s="4"/>
    </row>
    <row r="267" spans="1:48">
      <c r="A267" s="2"/>
      <c r="B267" s="73" t="s">
        <v>1958</v>
      </c>
      <c r="C267" s="73" t="s">
        <v>215</v>
      </c>
      <c r="D267" s="73" t="s">
        <v>763</v>
      </c>
      <c r="E267" s="4" t="s">
        <v>2722</v>
      </c>
      <c r="F267" s="73" t="s">
        <v>580</v>
      </c>
      <c r="G267" s="73" t="s">
        <v>4852</v>
      </c>
      <c r="H267" s="4" t="s">
        <v>581</v>
      </c>
      <c r="I267" s="4" t="s">
        <v>41</v>
      </c>
      <c r="J267" s="4">
        <v>26757</v>
      </c>
      <c r="K267" s="4" t="s">
        <v>3253</v>
      </c>
      <c r="L267" s="4"/>
      <c r="M267" s="4"/>
      <c r="N267" s="4" t="s">
        <v>4129</v>
      </c>
      <c r="O267" s="4">
        <v>745</v>
      </c>
      <c r="P267" s="4"/>
      <c r="Q267" s="4"/>
      <c r="R267" s="4" t="s">
        <v>2727</v>
      </c>
      <c r="S267" s="4" t="s">
        <v>2712</v>
      </c>
      <c r="T267" s="2">
        <v>40809</v>
      </c>
      <c r="U267" s="86" t="str">
        <f t="shared" si="48"/>
        <v>Y</v>
      </c>
      <c r="V267" s="86" t="str">
        <f t="shared" si="49"/>
        <v>Y</v>
      </c>
      <c r="W267" s="34">
        <v>17317</v>
      </c>
      <c r="X267" s="4" t="s">
        <v>2756</v>
      </c>
      <c r="Y267" s="2"/>
      <c r="Z267" s="2">
        <v>40822</v>
      </c>
      <c r="AA267" s="84" t="str">
        <f t="shared" si="50"/>
        <v>Y</v>
      </c>
      <c r="AB267" s="35">
        <v>14860</v>
      </c>
      <c r="AC267" s="15">
        <f t="shared" si="51"/>
        <v>14860</v>
      </c>
      <c r="AD267" s="2">
        <v>40909</v>
      </c>
      <c r="AE267" s="92" t="str">
        <f t="shared" si="52"/>
        <v>Complete</v>
      </c>
      <c r="AF267" s="2">
        <v>40884</v>
      </c>
      <c r="AG267" s="4" t="s">
        <v>2756</v>
      </c>
      <c r="AH267" s="89" t="str">
        <f t="shared" si="53"/>
        <v>No Build Required</v>
      </c>
      <c r="AI267" s="2" t="s">
        <v>4508</v>
      </c>
      <c r="AJ267" s="2" t="s">
        <v>4508</v>
      </c>
      <c r="AK267" s="84" t="str">
        <f>IF(Q267="",IF(U267="N","N/A",IF(AL267="","TBD",IF(AL267="N/A","N/A",IF(ISNUMBER(AL267),"Complete","")))),"Removed")</f>
        <v>Complete</v>
      </c>
      <c r="AL267" s="94">
        <v>40884</v>
      </c>
      <c r="AM267" s="89" t="str">
        <f>IF(Q267="",IF(AO267="","TBD",IF(AO267="N/A","N/A",IF(ISNUMBER(AO267),"Complete","TBD"))),"N/A")</f>
        <v>Complete</v>
      </c>
      <c r="AN267" s="2">
        <v>41026</v>
      </c>
      <c r="AO267" s="94">
        <v>40954</v>
      </c>
      <c r="AP267" s="97" t="str">
        <f>IF(Q267="",IF(AK267="Complete",IF(AM267="TBD","Waiting on Router","Ready"),"Pending Fiber Completion"),"Removed")</f>
        <v>Ready</v>
      </c>
      <c r="AQ267" s="2">
        <v>41026</v>
      </c>
      <c r="AR267" s="4"/>
      <c r="AS267" s="7">
        <v>1</v>
      </c>
      <c r="AT267" s="2"/>
      <c r="AU267" s="2"/>
      <c r="AV267" s="4"/>
    </row>
    <row r="268" spans="1:48">
      <c r="A268" s="1"/>
      <c r="B268" s="74" t="s">
        <v>1959</v>
      </c>
      <c r="C268" s="74" t="s">
        <v>215</v>
      </c>
      <c r="D268" s="74" t="s">
        <v>761</v>
      </c>
      <c r="E268" s="9" t="s">
        <v>2722</v>
      </c>
      <c r="F268" s="79" t="s">
        <v>216</v>
      </c>
      <c r="G268" s="74" t="s">
        <v>4852</v>
      </c>
      <c r="H268" s="9" t="s">
        <v>724</v>
      </c>
      <c r="I268" s="9" t="s">
        <v>41</v>
      </c>
      <c r="J268" s="9">
        <v>26757</v>
      </c>
      <c r="K268" s="9" t="s">
        <v>3252</v>
      </c>
      <c r="L268" s="7" t="s">
        <v>3888</v>
      </c>
      <c r="M268" s="9" t="s">
        <v>3889</v>
      </c>
      <c r="N268" s="9" t="s">
        <v>4602</v>
      </c>
      <c r="O268" s="9">
        <v>1342</v>
      </c>
      <c r="P268" s="9"/>
      <c r="Q268" s="7"/>
      <c r="R268" s="7" t="s">
        <v>2727</v>
      </c>
      <c r="S268" s="9"/>
      <c r="T268" s="1">
        <v>40812</v>
      </c>
      <c r="U268" s="87" t="str">
        <f t="shared" ref="U268:U271" si="54">IF(T268="","N","Y")</f>
        <v>Y</v>
      </c>
      <c r="V268" s="87" t="str">
        <f t="shared" si="49"/>
        <v>Y</v>
      </c>
      <c r="W268" s="32">
        <v>71212</v>
      </c>
      <c r="X268" s="9" t="s">
        <v>2756</v>
      </c>
      <c r="Y268" s="1"/>
      <c r="Z268" s="1">
        <v>40822</v>
      </c>
      <c r="AA268" s="84" t="str">
        <f t="shared" ref="AA268:AA271" si="55">IF(V268="N/A","N/A",IF(Z268="","N","Y"))</f>
        <v>Y</v>
      </c>
      <c r="AB268" s="33">
        <v>8700</v>
      </c>
      <c r="AC268" s="15">
        <f t="shared" ref="AC268:AC271" si="56">IF(U268="N",0,IF(AB268="","TBD",IF(AB268="N/A",0,IF(ISNUMBER(AB268)=TRUE,AB268,"Included"))))</f>
        <v>8700</v>
      </c>
      <c r="AD268" s="1">
        <v>41061</v>
      </c>
      <c r="AE268" s="92" t="str">
        <f t="shared" ref="AE268:AE271" si="57">IF(Q268="",IF(U268="N","N/A",IF(AD268="N/A","N/A",IF(AD268="","TBD",IF(ISNUMBER(AF268),"Complete","Complete")))),"""Removed")</f>
        <v>Complete</v>
      </c>
      <c r="AF268" s="1">
        <v>40996</v>
      </c>
      <c r="AG268" s="9" t="s">
        <v>2756</v>
      </c>
      <c r="AH268" s="89" t="str">
        <f t="shared" ref="AH268:AH271" si="58">IF(Q268="",IF(U268="N","No Build Required",IF(AG268="N","No Build Required",IF(AG268="N/A","No Build Required",IF(AG268="","TBD",IF(ISNUMBER(AJ268),"Complete",IF(ISNUMBER(AI268),"Scheduled","TBD")))))),"Removed")</f>
        <v>No Build Required</v>
      </c>
      <c r="AI268" s="2" t="s">
        <v>4508</v>
      </c>
      <c r="AJ268" s="2" t="s">
        <v>4508</v>
      </c>
      <c r="AK268" s="84" t="str">
        <f>IF(Q268="",IF(U268="N","N/A",IF(AL268="","TBD",IF(AL268="N/A","N/A",IF(ISNUMBER(AL268),"Complete","")))),"Removed")</f>
        <v>Complete</v>
      </c>
      <c r="AL268" s="93">
        <v>40996</v>
      </c>
      <c r="AM268" s="89" t="str">
        <f>IF(Q268="",IF(AO268="","TBD",IF(AO268="N/A","N/A",IF(ISNUMBER(AO268),"Complete","TBD"))),"N/A")</f>
        <v>Complete</v>
      </c>
      <c r="AN268" s="1">
        <v>40997</v>
      </c>
      <c r="AO268" s="93">
        <v>40862</v>
      </c>
      <c r="AP268" s="97" t="str">
        <f>IF(Q268="",IF(AK268="Complete",IF(AM268="TBD","Waiting on Router","Ready"),"Pending Fiber Completion"),"Removed")</f>
        <v>Ready</v>
      </c>
      <c r="AQ268" s="1">
        <v>40997</v>
      </c>
      <c r="AR268" s="7"/>
      <c r="AS268" s="9">
        <v>1</v>
      </c>
      <c r="AT268" s="1"/>
      <c r="AU268" s="1"/>
      <c r="AV268" s="7"/>
    </row>
    <row r="269" spans="1:48">
      <c r="A269" s="1"/>
      <c r="B269" s="72" t="s">
        <v>1960</v>
      </c>
      <c r="C269" s="72" t="s">
        <v>215</v>
      </c>
      <c r="D269" s="72" t="s">
        <v>765</v>
      </c>
      <c r="E269" s="8" t="s">
        <v>2722</v>
      </c>
      <c r="F269" s="73" t="s">
        <v>244</v>
      </c>
      <c r="G269" s="72" t="s">
        <v>4852</v>
      </c>
      <c r="H269" s="8" t="s">
        <v>245</v>
      </c>
      <c r="I269" s="8" t="s">
        <v>246</v>
      </c>
      <c r="J269" s="8">
        <v>26704</v>
      </c>
      <c r="K269" s="8" t="s">
        <v>3251</v>
      </c>
      <c r="L269" s="4" t="s">
        <v>4008</v>
      </c>
      <c r="M269" s="8"/>
      <c r="N269" s="8" t="s">
        <v>4500</v>
      </c>
      <c r="O269" s="8">
        <v>656</v>
      </c>
      <c r="P269" s="8"/>
      <c r="Q269" s="4"/>
      <c r="R269" s="4" t="s">
        <v>2727</v>
      </c>
      <c r="S269" s="8" t="s">
        <v>1727</v>
      </c>
      <c r="T269" s="1">
        <v>40809</v>
      </c>
      <c r="U269" s="77" t="str">
        <f t="shared" si="54"/>
        <v>Y</v>
      </c>
      <c r="V269" s="77" t="str">
        <f t="shared" si="49"/>
        <v>Y</v>
      </c>
      <c r="W269" s="32">
        <v>75537</v>
      </c>
      <c r="X269" s="8" t="s">
        <v>2756</v>
      </c>
      <c r="Y269" s="1"/>
      <c r="Z269" s="1">
        <v>40822</v>
      </c>
      <c r="AA269" s="84" t="str">
        <f t="shared" si="55"/>
        <v>Y</v>
      </c>
      <c r="AB269" s="33">
        <v>4840</v>
      </c>
      <c r="AC269" s="15">
        <f t="shared" si="56"/>
        <v>4840</v>
      </c>
      <c r="AD269" s="1">
        <v>40940</v>
      </c>
      <c r="AE269" s="92" t="str">
        <f t="shared" si="57"/>
        <v>Complete</v>
      </c>
      <c r="AF269" s="1">
        <v>40961</v>
      </c>
      <c r="AG269" s="8" t="s">
        <v>2756</v>
      </c>
      <c r="AH269" s="89" t="str">
        <f t="shared" si="58"/>
        <v>No Build Required</v>
      </c>
      <c r="AI269" s="2" t="s">
        <v>4508</v>
      </c>
      <c r="AJ269" s="2" t="s">
        <v>4508</v>
      </c>
      <c r="AK269" s="84" t="str">
        <f>IF(Q269="",IF(U269="N","N/A",IF(AL269="","TBD",IF(AL269="N/A","N/A",IF(ISNUMBER(AL269),"Complete","")))),"Removed")</f>
        <v>Complete</v>
      </c>
      <c r="AL269" s="93">
        <v>40961</v>
      </c>
      <c r="AM269" s="89" t="str">
        <f>IF(Q269="",IF(AO269="","TBD",IF(AO269="N/A","N/A",IF(ISNUMBER(AO269),"Complete","TBD"))),"N/A")</f>
        <v>Complete</v>
      </c>
      <c r="AN269" s="1"/>
      <c r="AO269" s="93">
        <v>41228</v>
      </c>
      <c r="AP269" s="97" t="str">
        <f>IF(Q269="",IF(AK269="Complete",IF(AM269="TBD","Waiting on Router","Ready"),"Pending Fiber Completion"),"Removed")</f>
        <v>Ready</v>
      </c>
      <c r="AQ269" s="1"/>
      <c r="AR269" s="4"/>
      <c r="AS269" s="9">
        <v>1</v>
      </c>
      <c r="AT269" s="1"/>
      <c r="AU269" s="1"/>
      <c r="AV269" s="4"/>
    </row>
    <row r="270" spans="1:48">
      <c r="A270" s="2"/>
      <c r="B270" s="73" t="s">
        <v>1961</v>
      </c>
      <c r="C270" s="73" t="s">
        <v>215</v>
      </c>
      <c r="D270" s="73" t="s">
        <v>710</v>
      </c>
      <c r="E270" s="4" t="s">
        <v>2722</v>
      </c>
      <c r="F270" s="73" t="s">
        <v>1680</v>
      </c>
      <c r="G270" s="73" t="s">
        <v>4852</v>
      </c>
      <c r="H270" s="4" t="s">
        <v>40</v>
      </c>
      <c r="I270" s="4" t="s">
        <v>41</v>
      </c>
      <c r="J270" s="4">
        <v>26757</v>
      </c>
      <c r="K270" s="4" t="s">
        <v>3250</v>
      </c>
      <c r="L270" s="4" t="s">
        <v>3779</v>
      </c>
      <c r="M270" s="4" t="s">
        <v>3780</v>
      </c>
      <c r="N270" s="4" t="s">
        <v>4320</v>
      </c>
      <c r="O270" s="4">
        <v>1044</v>
      </c>
      <c r="P270" s="4"/>
      <c r="Q270" s="4"/>
      <c r="R270" s="4" t="s">
        <v>2727</v>
      </c>
      <c r="S270" s="4" t="s">
        <v>2714</v>
      </c>
      <c r="T270" s="2">
        <v>40679</v>
      </c>
      <c r="U270" s="86" t="str">
        <f t="shared" si="54"/>
        <v>Y</v>
      </c>
      <c r="V270" s="86" t="str">
        <f t="shared" si="49"/>
        <v>Y</v>
      </c>
      <c r="W270" s="34">
        <v>32216.400000000001</v>
      </c>
      <c r="X270" s="4" t="s">
        <v>697</v>
      </c>
      <c r="Y270" s="2">
        <v>40709</v>
      </c>
      <c r="Z270" s="2">
        <v>40724</v>
      </c>
      <c r="AA270" s="84" t="str">
        <f t="shared" si="55"/>
        <v>Y</v>
      </c>
      <c r="AB270" s="35">
        <v>4840</v>
      </c>
      <c r="AC270" s="15">
        <f t="shared" si="56"/>
        <v>4840</v>
      </c>
      <c r="AD270" s="2">
        <v>40851</v>
      </c>
      <c r="AE270" s="92" t="str">
        <f t="shared" si="57"/>
        <v>Complete</v>
      </c>
      <c r="AF270" s="2">
        <v>40843</v>
      </c>
      <c r="AG270" s="4" t="s">
        <v>2756</v>
      </c>
      <c r="AH270" s="89" t="str">
        <f t="shared" si="58"/>
        <v>No Build Required</v>
      </c>
      <c r="AI270" s="2" t="s">
        <v>4508</v>
      </c>
      <c r="AJ270" s="2" t="s">
        <v>4508</v>
      </c>
      <c r="AK270" s="84" t="str">
        <f>IF(Q270="",IF(U270="N","N/A",IF(AL270="","TBD",IF(AL270="N/A","N/A",IF(ISNUMBER(AL270),"Complete","")))),"Removed")</f>
        <v>Complete</v>
      </c>
      <c r="AL270" s="94">
        <v>40851</v>
      </c>
      <c r="AM270" s="89" t="str">
        <f>IF(Q270="",IF(AO270="","TBD",IF(AO270="N/A","N/A",IF(ISNUMBER(AO270),"Complete","TBD"))),"N/A")</f>
        <v>Complete</v>
      </c>
      <c r="AN270" s="2">
        <v>40912</v>
      </c>
      <c r="AO270" s="94">
        <v>40891</v>
      </c>
      <c r="AP270" s="97" t="str">
        <f>IF(Q270="",IF(AK270="Complete",IF(AM270="TBD","Waiting on Router","Ready"),"Pending Fiber Completion"),"Removed")</f>
        <v>Ready</v>
      </c>
      <c r="AQ270" s="2">
        <v>40913</v>
      </c>
      <c r="AR270" s="4"/>
      <c r="AS270" s="7">
        <v>1</v>
      </c>
      <c r="AT270" s="2"/>
      <c r="AU270" s="2"/>
      <c r="AV270" s="4"/>
    </row>
    <row r="271" spans="1:48">
      <c r="A271" s="13"/>
      <c r="B271" s="73" t="s">
        <v>5139</v>
      </c>
      <c r="C271" s="73" t="s">
        <v>215</v>
      </c>
      <c r="D271" s="73" t="s">
        <v>4566</v>
      </c>
      <c r="E271" s="4" t="s">
        <v>2722</v>
      </c>
      <c r="F271" s="82" t="s">
        <v>5089</v>
      </c>
      <c r="G271" s="81" t="s">
        <v>4851</v>
      </c>
      <c r="H271" s="38" t="s">
        <v>5553</v>
      </c>
      <c r="I271" s="6" t="s">
        <v>41</v>
      </c>
      <c r="J271" s="6">
        <v>26757</v>
      </c>
      <c r="K271" s="6"/>
      <c r="L271" s="11"/>
      <c r="M271" s="6"/>
      <c r="N271" s="6" t="s">
        <v>5554</v>
      </c>
      <c r="O271" s="6">
        <v>1158</v>
      </c>
      <c r="P271" s="6"/>
      <c r="Q271" s="11"/>
      <c r="R271" s="11" t="s">
        <v>5222</v>
      </c>
      <c r="S271" s="6"/>
      <c r="T271" s="13"/>
      <c r="U271" s="77" t="str">
        <f t="shared" si="54"/>
        <v>N</v>
      </c>
      <c r="V271" s="77" t="str">
        <f t="shared" si="49"/>
        <v>N/A</v>
      </c>
      <c r="W271" s="22"/>
      <c r="X271" s="8" t="s">
        <v>4508</v>
      </c>
      <c r="Y271" s="13"/>
      <c r="Z271" s="13"/>
      <c r="AA271" s="84" t="str">
        <f t="shared" si="55"/>
        <v>N/A</v>
      </c>
      <c r="AB271" s="33">
        <v>0</v>
      </c>
      <c r="AC271" s="15">
        <f t="shared" si="56"/>
        <v>0</v>
      </c>
      <c r="AD271" s="13"/>
      <c r="AE271" s="92" t="str">
        <f t="shared" si="57"/>
        <v>N/A</v>
      </c>
      <c r="AF271" s="13"/>
      <c r="AG271" s="6" t="s">
        <v>2756</v>
      </c>
      <c r="AH271" s="89" t="str">
        <f t="shared" si="58"/>
        <v>No Build Required</v>
      </c>
      <c r="AI271" s="2" t="s">
        <v>4508</v>
      </c>
      <c r="AJ271" s="2" t="s">
        <v>4508</v>
      </c>
      <c r="AK271" s="84" t="str">
        <f>IF(Q271="",IF(U271="N","N/A",IF(AL271="","TBD",IF(AL271="N/A","N/A",IF(ISNUMBER(AL271),"Complete","")))),"Removed")</f>
        <v>N/A</v>
      </c>
      <c r="AL271" s="95" t="s">
        <v>4508</v>
      </c>
      <c r="AM271" s="89" t="str">
        <f>IF(Q271="",IF(AO271="","TBD",IF(AO271="N/A","N/A",IF(ISNUMBER(AO271),"Complete","TBD"))),"N/A")</f>
        <v>Complete</v>
      </c>
      <c r="AN271" s="13"/>
      <c r="AO271" s="95">
        <v>41317</v>
      </c>
      <c r="AP271" s="97" t="str">
        <f>IF(Q271="",IF(AK271="N/A",IF(AM271="TBD","Waiting on Router","Ready"),"TBD"),"Removed")</f>
        <v>Ready</v>
      </c>
      <c r="AQ271" s="13"/>
      <c r="AR271" s="11"/>
      <c r="AS271" s="11">
        <v>2</v>
      </c>
      <c r="AT271" s="13"/>
      <c r="AU271" s="13"/>
      <c r="AV271" s="11"/>
    </row>
    <row r="272" spans="1:48">
      <c r="A272" s="2"/>
      <c r="B272" s="73" t="s">
        <v>6827</v>
      </c>
      <c r="C272" s="73" t="s">
        <v>215</v>
      </c>
      <c r="D272" s="73" t="s">
        <v>1426</v>
      </c>
      <c r="E272" s="3"/>
      <c r="F272" s="73" t="s">
        <v>6828</v>
      </c>
      <c r="G272" s="73" t="s">
        <v>4851</v>
      </c>
      <c r="H272" s="4" t="s">
        <v>1406</v>
      </c>
      <c r="I272" s="4" t="s">
        <v>246</v>
      </c>
      <c r="J272" s="4">
        <v>26704</v>
      </c>
      <c r="K272" s="4" t="s">
        <v>3257</v>
      </c>
      <c r="L272" s="4"/>
      <c r="M272" s="4"/>
      <c r="N272" s="4" t="s">
        <v>6830</v>
      </c>
      <c r="O272" s="4">
        <v>938</v>
      </c>
      <c r="P272" s="3"/>
      <c r="Q272" s="4"/>
      <c r="R272" s="4" t="s">
        <v>6716</v>
      </c>
      <c r="S272" s="4" t="s">
        <v>1727</v>
      </c>
      <c r="T272" s="2" t="s">
        <v>4508</v>
      </c>
      <c r="U272" s="88" t="s">
        <v>2756</v>
      </c>
      <c r="V272" s="85" t="s">
        <v>4508</v>
      </c>
      <c r="W272" s="34" t="s">
        <v>4508</v>
      </c>
      <c r="X272" s="1" t="s">
        <v>2756</v>
      </c>
      <c r="Y272" s="2" t="s">
        <v>4508</v>
      </c>
      <c r="Z272" s="1" t="s">
        <v>4508</v>
      </c>
      <c r="AA272" s="84" t="s">
        <v>4508</v>
      </c>
      <c r="AB272" s="35">
        <v>0</v>
      </c>
      <c r="AC272" s="15" t="s">
        <v>4508</v>
      </c>
      <c r="AD272" s="1" t="s">
        <v>4508</v>
      </c>
      <c r="AE272" s="92" t="s">
        <v>4508</v>
      </c>
      <c r="AF272" s="2" t="s">
        <v>4508</v>
      </c>
      <c r="AG272" s="4" t="s">
        <v>2756</v>
      </c>
      <c r="AH272" s="89" t="s">
        <v>6806</v>
      </c>
      <c r="AI272" s="9" t="s">
        <v>4508</v>
      </c>
      <c r="AJ272" s="1" t="s">
        <v>4508</v>
      </c>
      <c r="AK272" s="84" t="s">
        <v>4508</v>
      </c>
      <c r="AL272" s="95" t="s">
        <v>4508</v>
      </c>
      <c r="AM272" s="89" t="str">
        <f>IF(Q272="",IF(AO272="","TBD",IF(AO272="N/A","N/A",IF(ISNUMBER(AO272),"Complete","TBD"))),"N/A")</f>
        <v>Complete</v>
      </c>
      <c r="AN272" s="1"/>
      <c r="AO272" s="94">
        <v>41488</v>
      </c>
      <c r="AP272" s="97" t="s">
        <v>6807</v>
      </c>
      <c r="AQ272" s="1"/>
      <c r="AR272" s="4" t="s">
        <v>6811</v>
      </c>
      <c r="AS272" s="7">
        <v>2</v>
      </c>
      <c r="AT272" s="2"/>
      <c r="AU272" s="2"/>
      <c r="AV272" s="4"/>
    </row>
    <row r="273" spans="1:48" ht="47.25">
      <c r="A273" s="1"/>
      <c r="B273" s="72" t="s">
        <v>1962</v>
      </c>
      <c r="C273" s="72" t="s">
        <v>192</v>
      </c>
      <c r="D273" s="72" t="s">
        <v>1453</v>
      </c>
      <c r="E273" s="19" t="s">
        <v>2720</v>
      </c>
      <c r="F273" s="73" t="s">
        <v>1468</v>
      </c>
      <c r="G273" s="72" t="s">
        <v>4852</v>
      </c>
      <c r="H273" s="8" t="s">
        <v>1515</v>
      </c>
      <c r="I273" s="8" t="s">
        <v>115</v>
      </c>
      <c r="J273" s="8">
        <v>26047</v>
      </c>
      <c r="K273" s="8" t="s">
        <v>3249</v>
      </c>
      <c r="L273" s="4" t="s">
        <v>3633</v>
      </c>
      <c r="M273" s="8" t="s">
        <v>3634</v>
      </c>
      <c r="N273" s="8" t="s">
        <v>4230</v>
      </c>
      <c r="O273" s="8">
        <v>564</v>
      </c>
      <c r="P273" s="19" t="s">
        <v>4872</v>
      </c>
      <c r="Q273" s="4"/>
      <c r="R273" s="4" t="s">
        <v>2727</v>
      </c>
      <c r="S273" s="8" t="s">
        <v>2712</v>
      </c>
      <c r="T273" s="1">
        <v>40816</v>
      </c>
      <c r="U273" s="84" t="str">
        <f t="shared" ref="U273:U300" si="59">IF(T273="","N","Y")</f>
        <v>Y</v>
      </c>
      <c r="V273" s="84" t="str">
        <f t="shared" ref="V273:V300" si="60">IF(T273="","N/A",IF(T273="TBD","N","Y"))</f>
        <v>Y</v>
      </c>
      <c r="W273" s="32" t="s">
        <v>4510</v>
      </c>
      <c r="X273" s="8" t="s">
        <v>697</v>
      </c>
      <c r="Y273" s="1">
        <v>40820</v>
      </c>
      <c r="Z273" s="1" t="s">
        <v>4546</v>
      </c>
      <c r="AA273" s="84" t="str">
        <f t="shared" ref="AA273:AA300" si="61">IF(V273="N/A","N/A",IF(Z273="","N","Y"))</f>
        <v>Y</v>
      </c>
      <c r="AB273" s="33">
        <v>1974</v>
      </c>
      <c r="AC273" s="15">
        <f t="shared" ref="AC273:AC300" si="62">IF(U273="N",0,IF(AB273="","TBD",IF(AB273="N/A",0,IF(ISNUMBER(AB273)=TRUE,AB273,"Included"))))</f>
        <v>1974</v>
      </c>
      <c r="AD273" s="1">
        <v>40909</v>
      </c>
      <c r="AE273" s="92" t="str">
        <f t="shared" ref="AE273:AE300" si="63">IF(Q273="",IF(U273="N","N/A",IF(AD273="N/A","N/A",IF(AD273="","TBD",IF(ISNUMBER(AF273),"Complete","Complete")))),"""Removed")</f>
        <v>Complete</v>
      </c>
      <c r="AF273" s="1">
        <v>40883</v>
      </c>
      <c r="AG273" s="8" t="s">
        <v>697</v>
      </c>
      <c r="AH273" s="89" t="str">
        <f t="shared" ref="AH273:AH300" si="64">IF(Q273="",IF(U273="N","No Build Required",IF(AG273="N","No Build Required",IF(AG273="N/A","No Build Required",IF(AG273="","TBD",IF(ISNUMBER(AJ273),"Complete",IF(ISNUMBER(AI273),"Scheduled","TBD")))))),"Removed")</f>
        <v>Complete</v>
      </c>
      <c r="AI273" s="1">
        <v>41012</v>
      </c>
      <c r="AJ273" s="1">
        <v>40987</v>
      </c>
      <c r="AK273" s="84" t="str">
        <f>IF(Q273="",IF(U273="N","N/A",IF(AL273="","TBD",IF(AL273="N/A","N/A",IF(ISNUMBER(AL273),"Complete","")))),"Removed")</f>
        <v>Complete</v>
      </c>
      <c r="AL273" s="94">
        <v>40990</v>
      </c>
      <c r="AM273" s="89" t="str">
        <f>IF(Q273="",IF(AO273="","TBD",IF(AO273="N/A","N/A",IF(ISNUMBER(AO273),"Complete","TBD"))),"N/A")</f>
        <v>Complete</v>
      </c>
      <c r="AN273" s="1">
        <v>41166</v>
      </c>
      <c r="AO273" s="93">
        <v>41158</v>
      </c>
      <c r="AP273" s="97" t="str">
        <f>IF(Q273="",IF(AK273="Complete",IF(AM273="TBD","Waiting on Router","Ready"),"Pending Fiber Completion"),"Removed")</f>
        <v>Ready</v>
      </c>
      <c r="AQ273" s="1">
        <v>41166</v>
      </c>
      <c r="AR273" s="4" t="s">
        <v>4679</v>
      </c>
      <c r="AS273" s="9">
        <v>1</v>
      </c>
      <c r="AT273" s="1"/>
      <c r="AU273" s="1"/>
      <c r="AV273" s="4"/>
    </row>
    <row r="274" spans="1:48">
      <c r="A274" s="1"/>
      <c r="B274" s="72" t="s">
        <v>1963</v>
      </c>
      <c r="C274" s="72" t="s">
        <v>192</v>
      </c>
      <c r="D274" s="72" t="s">
        <v>1426</v>
      </c>
      <c r="E274" s="19" t="s">
        <v>2720</v>
      </c>
      <c r="F274" s="73" t="s">
        <v>1431</v>
      </c>
      <c r="G274" s="72" t="s">
        <v>4852</v>
      </c>
      <c r="H274" s="8" t="s">
        <v>1432</v>
      </c>
      <c r="I274" s="8" t="s">
        <v>305</v>
      </c>
      <c r="J274" s="8">
        <v>26062</v>
      </c>
      <c r="K274" s="8" t="s">
        <v>3248</v>
      </c>
      <c r="L274" s="4" t="s">
        <v>4029</v>
      </c>
      <c r="M274" s="8" t="s">
        <v>3603</v>
      </c>
      <c r="N274" s="8" t="s">
        <v>4515</v>
      </c>
      <c r="O274" s="8">
        <v>476</v>
      </c>
      <c r="P274" s="19"/>
      <c r="Q274" s="4"/>
      <c r="R274" s="4" t="s">
        <v>2727</v>
      </c>
      <c r="S274" s="8" t="s">
        <v>1727</v>
      </c>
      <c r="T274" s="1">
        <v>40816</v>
      </c>
      <c r="U274" s="84" t="str">
        <f t="shared" si="59"/>
        <v>Y</v>
      </c>
      <c r="V274" s="84" t="str">
        <f t="shared" si="60"/>
        <v>Y</v>
      </c>
      <c r="W274" s="32">
        <v>12317.72</v>
      </c>
      <c r="X274" s="8" t="s">
        <v>697</v>
      </c>
      <c r="Y274" s="1">
        <v>40820</v>
      </c>
      <c r="Z274" s="1">
        <v>40834</v>
      </c>
      <c r="AA274" s="84" t="str">
        <f t="shared" si="61"/>
        <v>Y</v>
      </c>
      <c r="AB274" s="33">
        <v>1860</v>
      </c>
      <c r="AC274" s="15">
        <f t="shared" si="62"/>
        <v>1860</v>
      </c>
      <c r="AD274" s="1">
        <v>40940</v>
      </c>
      <c r="AE274" s="92" t="str">
        <f t="shared" si="63"/>
        <v>Complete</v>
      </c>
      <c r="AF274" s="1">
        <v>40847</v>
      </c>
      <c r="AG274" s="8" t="s">
        <v>697</v>
      </c>
      <c r="AH274" s="89" t="str">
        <f t="shared" si="64"/>
        <v>Complete</v>
      </c>
      <c r="AI274" s="1">
        <v>40932</v>
      </c>
      <c r="AJ274" s="1">
        <v>40945</v>
      </c>
      <c r="AK274" s="84" t="str">
        <f>IF(Q274="",IF(U274="N","N/A",IF(AL274="","TBD",IF(AL274="N/A","N/A",IF(ISNUMBER(AL274),"Complete","")))),"Removed")</f>
        <v>Complete</v>
      </c>
      <c r="AL274" s="94">
        <v>40966</v>
      </c>
      <c r="AM274" s="89" t="str">
        <f>IF(Q274="",IF(AO274="","TBD",IF(AO274="N/A","N/A",IF(ISNUMBER(AO274),"Complete","TBD"))),"N/A")</f>
        <v>Complete</v>
      </c>
      <c r="AN274" s="1"/>
      <c r="AO274" s="93">
        <v>41241</v>
      </c>
      <c r="AP274" s="97" t="str">
        <f>IF(Q274="",IF(AK274="Complete",IF(AM274="TBD","Waiting on Router","Ready"),"Pending Fiber Completion"),"Removed")</f>
        <v>Ready</v>
      </c>
      <c r="AQ274" s="1"/>
      <c r="AR274" s="4" t="s">
        <v>4760</v>
      </c>
      <c r="AS274" s="9">
        <v>1</v>
      </c>
      <c r="AT274" s="1"/>
      <c r="AU274" s="1"/>
      <c r="AV274" s="4"/>
    </row>
    <row r="275" spans="1:48">
      <c r="A275" s="2"/>
      <c r="B275" s="73" t="s">
        <v>1964</v>
      </c>
      <c r="C275" s="73" t="s">
        <v>192</v>
      </c>
      <c r="D275" s="73" t="s">
        <v>774</v>
      </c>
      <c r="E275" s="3" t="s">
        <v>2720</v>
      </c>
      <c r="F275" s="73" t="s">
        <v>895</v>
      </c>
      <c r="G275" s="73" t="s">
        <v>4852</v>
      </c>
      <c r="H275" s="4" t="s">
        <v>896</v>
      </c>
      <c r="I275" s="4" t="s">
        <v>605</v>
      </c>
      <c r="J275" s="4">
        <v>26034</v>
      </c>
      <c r="K275" s="4" t="s">
        <v>3247</v>
      </c>
      <c r="L275" s="4" t="s">
        <v>3708</v>
      </c>
      <c r="M275" s="4" t="s">
        <v>3709</v>
      </c>
      <c r="N275" s="4" t="s">
        <v>3474</v>
      </c>
      <c r="O275" s="4">
        <v>258</v>
      </c>
      <c r="P275" s="3"/>
      <c r="Q275" s="4"/>
      <c r="R275" s="4" t="s">
        <v>2727</v>
      </c>
      <c r="S275" s="4" t="s">
        <v>2713</v>
      </c>
      <c r="T275" s="2">
        <v>40816</v>
      </c>
      <c r="U275" s="88" t="str">
        <f t="shared" si="59"/>
        <v>Y</v>
      </c>
      <c r="V275" s="88" t="str">
        <f t="shared" si="60"/>
        <v>Y</v>
      </c>
      <c r="W275" s="34">
        <v>15119.61</v>
      </c>
      <c r="X275" s="4" t="s">
        <v>697</v>
      </c>
      <c r="Y275" s="2">
        <v>40820</v>
      </c>
      <c r="Z275" s="2">
        <v>40869</v>
      </c>
      <c r="AA275" s="84" t="str">
        <f t="shared" si="61"/>
        <v>Y</v>
      </c>
      <c r="AB275" s="35">
        <v>1547</v>
      </c>
      <c r="AC275" s="15">
        <f t="shared" si="62"/>
        <v>1547</v>
      </c>
      <c r="AD275" s="2">
        <v>40909</v>
      </c>
      <c r="AE275" s="92" t="str">
        <f t="shared" si="63"/>
        <v>Complete</v>
      </c>
      <c r="AF275" s="2">
        <v>40893</v>
      </c>
      <c r="AG275" s="4" t="s">
        <v>697</v>
      </c>
      <c r="AH275" s="89" t="str">
        <f t="shared" si="64"/>
        <v>Complete</v>
      </c>
      <c r="AI275" s="2">
        <v>41022</v>
      </c>
      <c r="AJ275" s="2">
        <v>40970</v>
      </c>
      <c r="AK275" s="84" t="str">
        <f>IF(Q275="",IF(U275="N","N/A",IF(AL275="","TBD",IF(AL275="N/A","N/A",IF(ISNUMBER(AL275),"Complete","")))),"Removed")</f>
        <v>Complete</v>
      </c>
      <c r="AL275" s="94">
        <v>40981</v>
      </c>
      <c r="AM275" s="89" t="str">
        <f>IF(Q275="",IF(AO275="","TBD",IF(AO275="N/A","N/A",IF(ISNUMBER(AO275),"Complete","TBD"))),"N/A")</f>
        <v>Complete</v>
      </c>
      <c r="AN275" s="2">
        <v>40984</v>
      </c>
      <c r="AO275" s="94">
        <v>40749</v>
      </c>
      <c r="AP275" s="97" t="str">
        <f>IF(Q275="",IF(AK275="Complete",IF(AM275="TBD","Waiting on Router","Ready"),"Pending Fiber Completion"),"Removed")</f>
        <v>Ready</v>
      </c>
      <c r="AQ275" s="2">
        <v>40984</v>
      </c>
      <c r="AR275" s="4" t="s">
        <v>4689</v>
      </c>
      <c r="AS275" s="7">
        <v>1</v>
      </c>
      <c r="AT275" s="2"/>
      <c r="AU275" s="2"/>
      <c r="AV275" s="4"/>
    </row>
    <row r="276" spans="1:48">
      <c r="A276" s="2"/>
      <c r="B276" s="73" t="s">
        <v>1965</v>
      </c>
      <c r="C276" s="73" t="s">
        <v>192</v>
      </c>
      <c r="D276" s="73" t="s">
        <v>774</v>
      </c>
      <c r="E276" s="3" t="s">
        <v>2720</v>
      </c>
      <c r="F276" s="73" t="s">
        <v>897</v>
      </c>
      <c r="G276" s="73" t="s">
        <v>4852</v>
      </c>
      <c r="H276" s="4" t="s">
        <v>898</v>
      </c>
      <c r="I276" s="4" t="s">
        <v>305</v>
      </c>
      <c r="J276" s="4">
        <v>26062</v>
      </c>
      <c r="K276" s="4" t="s">
        <v>3246</v>
      </c>
      <c r="L276" s="4" t="s">
        <v>3708</v>
      </c>
      <c r="M276" s="4" t="s">
        <v>3709</v>
      </c>
      <c r="N276" s="4" t="s">
        <v>3475</v>
      </c>
      <c r="O276" s="4">
        <v>259</v>
      </c>
      <c r="P276" s="3"/>
      <c r="Q276" s="4"/>
      <c r="R276" s="4" t="s">
        <v>2727</v>
      </c>
      <c r="S276" s="4" t="s">
        <v>2713</v>
      </c>
      <c r="T276" s="2">
        <v>40816</v>
      </c>
      <c r="U276" s="88" t="str">
        <f t="shared" si="59"/>
        <v>Y</v>
      </c>
      <c r="V276" s="88" t="str">
        <f t="shared" si="60"/>
        <v>Y</v>
      </c>
      <c r="W276" s="34">
        <v>30841.51</v>
      </c>
      <c r="X276" s="4" t="s">
        <v>697</v>
      </c>
      <c r="Y276" s="2">
        <v>40820</v>
      </c>
      <c r="Z276" s="2">
        <v>40869</v>
      </c>
      <c r="AA276" s="84" t="str">
        <f t="shared" si="61"/>
        <v>Y</v>
      </c>
      <c r="AB276" s="35">
        <v>3595</v>
      </c>
      <c r="AC276" s="15">
        <f t="shared" si="62"/>
        <v>3595</v>
      </c>
      <c r="AD276" s="2">
        <v>40940</v>
      </c>
      <c r="AE276" s="92" t="str">
        <f t="shared" si="63"/>
        <v>Complete</v>
      </c>
      <c r="AF276" s="2">
        <v>40893</v>
      </c>
      <c r="AG276" s="4" t="s">
        <v>697</v>
      </c>
      <c r="AH276" s="89" t="str">
        <f t="shared" si="64"/>
        <v>Complete</v>
      </c>
      <c r="AI276" s="2">
        <v>40970</v>
      </c>
      <c r="AJ276" s="2">
        <v>40960</v>
      </c>
      <c r="AK276" s="84" t="str">
        <f>IF(Q276="",IF(U276="N","N/A",IF(AL276="","TBD",IF(AL276="N/A","N/A",IF(ISNUMBER(AL276),"Complete","")))),"Removed")</f>
        <v>Complete</v>
      </c>
      <c r="AL276" s="94">
        <v>40973</v>
      </c>
      <c r="AM276" s="89" t="str">
        <f>IF(Q276="",IF(AO276="","TBD",IF(AO276="N/A","N/A",IF(ISNUMBER(AO276),"Complete","TBD"))),"N/A")</f>
        <v>Complete</v>
      </c>
      <c r="AN276" s="2">
        <v>40989</v>
      </c>
      <c r="AO276" s="94">
        <v>40750</v>
      </c>
      <c r="AP276" s="97" t="str">
        <f>IF(Q276="",IF(AK276="Complete",IF(AM276="TBD","Waiting on Router","Ready"),"Pending Fiber Completion"),"Removed")</f>
        <v>Ready</v>
      </c>
      <c r="AQ276" s="2">
        <v>40989</v>
      </c>
      <c r="AR276" s="4"/>
      <c r="AS276" s="7">
        <v>1</v>
      </c>
      <c r="AT276" s="2"/>
      <c r="AU276" s="2"/>
      <c r="AV276" s="4"/>
    </row>
    <row r="277" spans="1:48">
      <c r="A277" s="2"/>
      <c r="B277" s="73" t="s">
        <v>1966</v>
      </c>
      <c r="C277" s="73" t="s">
        <v>192</v>
      </c>
      <c r="D277" s="73" t="s">
        <v>774</v>
      </c>
      <c r="E277" s="3" t="s">
        <v>2720</v>
      </c>
      <c r="F277" s="73" t="s">
        <v>899</v>
      </c>
      <c r="G277" s="73" t="s">
        <v>4852</v>
      </c>
      <c r="H277" s="4" t="s">
        <v>900</v>
      </c>
      <c r="I277" s="4" t="s">
        <v>115</v>
      </c>
      <c r="J277" s="4">
        <v>26047</v>
      </c>
      <c r="K277" s="4" t="s">
        <v>3245</v>
      </c>
      <c r="L277" s="4" t="s">
        <v>3708</v>
      </c>
      <c r="M277" s="4" t="s">
        <v>3709</v>
      </c>
      <c r="N277" s="4" t="s">
        <v>3476</v>
      </c>
      <c r="O277" s="4">
        <v>260</v>
      </c>
      <c r="P277" s="3"/>
      <c r="Q277" s="4"/>
      <c r="R277" s="4" t="s">
        <v>2727</v>
      </c>
      <c r="S277" s="4" t="s">
        <v>2713</v>
      </c>
      <c r="T277" s="2">
        <v>40816</v>
      </c>
      <c r="U277" s="88" t="str">
        <f t="shared" si="59"/>
        <v>Y</v>
      </c>
      <c r="V277" s="88" t="str">
        <f t="shared" si="60"/>
        <v>Y</v>
      </c>
      <c r="W277" s="34">
        <v>15716.84</v>
      </c>
      <c r="X277" s="4" t="s">
        <v>697</v>
      </c>
      <c r="Y277" s="2">
        <v>40820</v>
      </c>
      <c r="Z277" s="2">
        <v>40834</v>
      </c>
      <c r="AA277" s="84" t="str">
        <f t="shared" si="61"/>
        <v>Y</v>
      </c>
      <c r="AB277" s="35">
        <v>1000</v>
      </c>
      <c r="AC277" s="15">
        <f t="shared" si="62"/>
        <v>1000</v>
      </c>
      <c r="AD277" s="2">
        <v>40878</v>
      </c>
      <c r="AE277" s="92" t="str">
        <f t="shared" si="63"/>
        <v>Complete</v>
      </c>
      <c r="AF277" s="2">
        <v>40860</v>
      </c>
      <c r="AG277" s="4" t="s">
        <v>697</v>
      </c>
      <c r="AH277" s="89" t="str">
        <f t="shared" si="64"/>
        <v>Complete</v>
      </c>
      <c r="AI277" s="2">
        <v>40913</v>
      </c>
      <c r="AJ277" s="2">
        <v>40919</v>
      </c>
      <c r="AK277" s="84" t="str">
        <f>IF(Q277="",IF(U277="N","N/A",IF(AL277="","TBD",IF(AL277="N/A","N/A",IF(ISNUMBER(AL277),"Complete","")))),"Removed")</f>
        <v>Complete</v>
      </c>
      <c r="AL277" s="94">
        <v>40948</v>
      </c>
      <c r="AM277" s="89" t="str">
        <f>IF(Q277="",IF(AO277="","TBD",IF(AO277="N/A","N/A",IF(ISNUMBER(AO277),"Complete","TBD"))),"N/A")</f>
        <v>Complete</v>
      </c>
      <c r="AN277" s="2">
        <v>40963</v>
      </c>
      <c r="AO277" s="94">
        <v>40749</v>
      </c>
      <c r="AP277" s="97" t="str">
        <f>IF(Q277="",IF(AK277="Complete",IF(AM277="TBD","Waiting on Router","Ready"),"Pending Fiber Completion"),"Removed")</f>
        <v>Ready</v>
      </c>
      <c r="AQ277" s="2">
        <v>40963</v>
      </c>
      <c r="AR277" s="4"/>
      <c r="AS277" s="7">
        <v>1</v>
      </c>
      <c r="AT277" s="2"/>
      <c r="AU277" s="2"/>
      <c r="AV277" s="4"/>
    </row>
    <row r="278" spans="1:48">
      <c r="A278" s="2"/>
      <c r="B278" s="73" t="s">
        <v>1967</v>
      </c>
      <c r="C278" s="73" t="s">
        <v>192</v>
      </c>
      <c r="D278" s="73" t="s">
        <v>774</v>
      </c>
      <c r="E278" s="3" t="s">
        <v>2720</v>
      </c>
      <c r="F278" s="73" t="s">
        <v>901</v>
      </c>
      <c r="G278" s="73" t="s">
        <v>4852</v>
      </c>
      <c r="H278" s="4" t="s">
        <v>902</v>
      </c>
      <c r="I278" s="4" t="s">
        <v>305</v>
      </c>
      <c r="J278" s="4">
        <v>26062</v>
      </c>
      <c r="K278" s="4" t="s">
        <v>3244</v>
      </c>
      <c r="L278" s="4" t="s">
        <v>3708</v>
      </c>
      <c r="M278" s="4" t="s">
        <v>3709</v>
      </c>
      <c r="N278" s="4" t="s">
        <v>3477</v>
      </c>
      <c r="O278" s="4">
        <v>261</v>
      </c>
      <c r="P278" s="3"/>
      <c r="Q278" s="4"/>
      <c r="R278" s="4" t="s">
        <v>2727</v>
      </c>
      <c r="S278" s="4" t="s">
        <v>2713</v>
      </c>
      <c r="T278" s="2">
        <v>40816</v>
      </c>
      <c r="U278" s="88" t="str">
        <f t="shared" si="59"/>
        <v>Y</v>
      </c>
      <c r="V278" s="88" t="str">
        <f t="shared" si="60"/>
        <v>Y</v>
      </c>
      <c r="W278" s="34">
        <v>28568.07</v>
      </c>
      <c r="X278" s="4" t="s">
        <v>697</v>
      </c>
      <c r="Y278" s="2">
        <v>40820</v>
      </c>
      <c r="Z278" s="2">
        <v>40869</v>
      </c>
      <c r="AA278" s="84" t="str">
        <f t="shared" si="61"/>
        <v>Y</v>
      </c>
      <c r="AB278" s="35">
        <v>3330</v>
      </c>
      <c r="AC278" s="15">
        <f t="shared" si="62"/>
        <v>3330</v>
      </c>
      <c r="AD278" s="2">
        <v>40940</v>
      </c>
      <c r="AE278" s="92" t="str">
        <f t="shared" si="63"/>
        <v>Complete</v>
      </c>
      <c r="AF278" s="2">
        <v>40914</v>
      </c>
      <c r="AG278" s="4" t="s">
        <v>697</v>
      </c>
      <c r="AH278" s="89" t="str">
        <f t="shared" si="64"/>
        <v>Complete</v>
      </c>
      <c r="AI278" s="2">
        <v>40974</v>
      </c>
      <c r="AJ278" s="2">
        <v>40956</v>
      </c>
      <c r="AK278" s="84" t="str">
        <f>IF(Q278="",IF(U278="N","N/A",IF(AL278="","TBD",IF(AL278="N/A","N/A",IF(ISNUMBER(AL278),"Complete","")))),"Removed")</f>
        <v>Complete</v>
      </c>
      <c r="AL278" s="94">
        <v>40967</v>
      </c>
      <c r="AM278" s="89" t="str">
        <f>IF(Q278="",IF(AO278="","TBD",IF(AO278="N/A","N/A",IF(ISNUMBER(AO278),"Complete","TBD"))),"N/A")</f>
        <v>Complete</v>
      </c>
      <c r="AN278" s="2">
        <v>40970</v>
      </c>
      <c r="AO278" s="94">
        <v>40750</v>
      </c>
      <c r="AP278" s="97" t="str">
        <f>IF(Q278="",IF(AK278="Complete",IF(AM278="TBD","Waiting on Router","Ready"),"Pending Fiber Completion"),"Removed")</f>
        <v>Ready</v>
      </c>
      <c r="AQ278" s="2">
        <v>40970</v>
      </c>
      <c r="AR278" s="4"/>
      <c r="AS278" s="7">
        <v>1</v>
      </c>
      <c r="AT278" s="2"/>
      <c r="AU278" s="2"/>
      <c r="AV278" s="4"/>
    </row>
    <row r="279" spans="1:48" ht="157.5">
      <c r="A279" s="2"/>
      <c r="B279" s="73" t="s">
        <v>1968</v>
      </c>
      <c r="C279" s="73" t="s">
        <v>192</v>
      </c>
      <c r="D279" s="73" t="s">
        <v>774</v>
      </c>
      <c r="E279" s="3" t="s">
        <v>2720</v>
      </c>
      <c r="F279" s="73" t="s">
        <v>903</v>
      </c>
      <c r="G279" s="73" t="s">
        <v>4852</v>
      </c>
      <c r="H279" s="4" t="s">
        <v>904</v>
      </c>
      <c r="I279" s="4" t="s">
        <v>115</v>
      </c>
      <c r="J279" s="4">
        <v>26047</v>
      </c>
      <c r="K279" s="4" t="s">
        <v>3243</v>
      </c>
      <c r="L279" s="4" t="s">
        <v>3708</v>
      </c>
      <c r="M279" s="4" t="s">
        <v>3709</v>
      </c>
      <c r="N279" s="4" t="s">
        <v>3478</v>
      </c>
      <c r="O279" s="4">
        <v>262</v>
      </c>
      <c r="P279" s="3"/>
      <c r="Q279" s="4"/>
      <c r="R279" s="4" t="s">
        <v>2727</v>
      </c>
      <c r="S279" s="4" t="s">
        <v>2713</v>
      </c>
      <c r="T279" s="2">
        <v>40816</v>
      </c>
      <c r="U279" s="88" t="str">
        <f t="shared" si="59"/>
        <v>Y</v>
      </c>
      <c r="V279" s="88" t="str">
        <f t="shared" si="60"/>
        <v>Y</v>
      </c>
      <c r="W279" s="34">
        <v>18648.740000000002</v>
      </c>
      <c r="X279" s="4" t="s">
        <v>697</v>
      </c>
      <c r="Y279" s="2">
        <v>40820</v>
      </c>
      <c r="Z279" s="2">
        <v>40869</v>
      </c>
      <c r="AA279" s="84" t="str">
        <f t="shared" si="61"/>
        <v>Y</v>
      </c>
      <c r="AB279" s="35">
        <v>2857</v>
      </c>
      <c r="AC279" s="15">
        <f t="shared" si="62"/>
        <v>2857</v>
      </c>
      <c r="AD279" s="2">
        <v>40940</v>
      </c>
      <c r="AE279" s="92" t="str">
        <f t="shared" si="63"/>
        <v>Complete</v>
      </c>
      <c r="AF279" s="2">
        <v>40929</v>
      </c>
      <c r="AG279" s="4" t="s">
        <v>697</v>
      </c>
      <c r="AH279" s="89" t="str">
        <f t="shared" si="64"/>
        <v>Complete</v>
      </c>
      <c r="AI279" s="2">
        <v>41005</v>
      </c>
      <c r="AJ279" s="2">
        <v>41045</v>
      </c>
      <c r="AK279" s="84" t="str">
        <f>IF(Q279="",IF(U279="N","N/A",IF(AL279="","TBD",IF(AL279="N/A","N/A",IF(ISNUMBER(AL279),"Complete","")))),"Removed")</f>
        <v>Complete</v>
      </c>
      <c r="AL279" s="94">
        <v>41051</v>
      </c>
      <c r="AM279" s="89" t="str">
        <f>IF(Q279="",IF(AO279="","TBD",IF(AO279="N/A","N/A",IF(ISNUMBER(AO279),"Complete","TBD"))),"N/A")</f>
        <v>Complete</v>
      </c>
      <c r="AN279" s="2">
        <v>41054</v>
      </c>
      <c r="AO279" s="94">
        <v>40749</v>
      </c>
      <c r="AP279" s="97" t="str">
        <f>IF(Q279="",IF(AK279="Complete",IF(AM279="TBD","Waiting on Router","Ready"),"Pending Fiber Completion"),"Removed")</f>
        <v>Ready</v>
      </c>
      <c r="AQ279" s="2">
        <v>41054</v>
      </c>
      <c r="AR279" s="4" t="s">
        <v>4810</v>
      </c>
      <c r="AS279" s="7">
        <v>1</v>
      </c>
      <c r="AT279" s="2"/>
      <c r="AU279" s="2"/>
      <c r="AV279" s="4"/>
    </row>
    <row r="280" spans="1:48">
      <c r="A280" s="2"/>
      <c r="B280" s="73" t="s">
        <v>1969</v>
      </c>
      <c r="C280" s="73" t="s">
        <v>192</v>
      </c>
      <c r="D280" s="73" t="s">
        <v>774</v>
      </c>
      <c r="E280" s="3" t="s">
        <v>2720</v>
      </c>
      <c r="F280" s="73" t="s">
        <v>905</v>
      </c>
      <c r="G280" s="73" t="s">
        <v>4852</v>
      </c>
      <c r="H280" s="4" t="s">
        <v>906</v>
      </c>
      <c r="I280" s="4" t="s">
        <v>115</v>
      </c>
      <c r="J280" s="4">
        <v>26047</v>
      </c>
      <c r="K280" s="4" t="s">
        <v>3242</v>
      </c>
      <c r="L280" s="4" t="s">
        <v>3708</v>
      </c>
      <c r="M280" s="4" t="s">
        <v>3709</v>
      </c>
      <c r="N280" s="4" t="s">
        <v>3479</v>
      </c>
      <c r="O280" s="4">
        <v>263</v>
      </c>
      <c r="P280" s="3"/>
      <c r="Q280" s="4"/>
      <c r="R280" s="4" t="s">
        <v>2727</v>
      </c>
      <c r="S280" s="4" t="s">
        <v>2713</v>
      </c>
      <c r="T280" s="2">
        <v>40816</v>
      </c>
      <c r="U280" s="88" t="str">
        <f t="shared" si="59"/>
        <v>Y</v>
      </c>
      <c r="V280" s="88" t="str">
        <f t="shared" si="60"/>
        <v>Y</v>
      </c>
      <c r="W280" s="34">
        <v>11661.96</v>
      </c>
      <c r="X280" s="4" t="s">
        <v>697</v>
      </c>
      <c r="Y280" s="2" t="s">
        <v>4392</v>
      </c>
      <c r="Z280" s="2">
        <v>40869</v>
      </c>
      <c r="AA280" s="84" t="str">
        <f t="shared" si="61"/>
        <v>Y</v>
      </c>
      <c r="AB280" s="35">
        <v>1360</v>
      </c>
      <c r="AC280" s="15">
        <f t="shared" si="62"/>
        <v>1360</v>
      </c>
      <c r="AD280" s="2">
        <v>40969</v>
      </c>
      <c r="AE280" s="92" t="str">
        <f t="shared" si="63"/>
        <v>Complete</v>
      </c>
      <c r="AF280" s="2">
        <v>40956</v>
      </c>
      <c r="AG280" s="4" t="s">
        <v>697</v>
      </c>
      <c r="AH280" s="89" t="str">
        <f t="shared" si="64"/>
        <v>Complete</v>
      </c>
      <c r="AI280" s="2">
        <v>41052</v>
      </c>
      <c r="AJ280" s="2">
        <v>40991</v>
      </c>
      <c r="AK280" s="84" t="str">
        <f>IF(Q280="",IF(U280="N","N/A",IF(AL280="","TBD",IF(AL280="N/A","N/A",IF(ISNUMBER(AL280),"Complete","")))),"Removed")</f>
        <v>Complete</v>
      </c>
      <c r="AL280" s="94">
        <v>40995</v>
      </c>
      <c r="AM280" s="89" t="str">
        <f>IF(Q280="",IF(AO280="","TBD",IF(AO280="N/A","N/A",IF(ISNUMBER(AO280),"Complete","TBD"))),"N/A")</f>
        <v>Complete</v>
      </c>
      <c r="AN280" s="2">
        <v>40997</v>
      </c>
      <c r="AO280" s="94">
        <v>40749</v>
      </c>
      <c r="AP280" s="97" t="str">
        <f>IF(Q280="",IF(AK280="Complete",IF(AM280="TBD","Waiting on Router","Ready"),"Pending Fiber Completion"),"Removed")</f>
        <v>Ready</v>
      </c>
      <c r="AQ280" s="2">
        <v>40997</v>
      </c>
      <c r="AR280" s="4"/>
      <c r="AS280" s="7">
        <v>1</v>
      </c>
      <c r="AT280" s="2"/>
      <c r="AU280" s="2"/>
      <c r="AV280" s="4"/>
    </row>
    <row r="281" spans="1:48">
      <c r="A281" s="2"/>
      <c r="B281" s="73" t="s">
        <v>1970</v>
      </c>
      <c r="C281" s="73" t="s">
        <v>192</v>
      </c>
      <c r="D281" s="73" t="s">
        <v>774</v>
      </c>
      <c r="E281" s="3" t="s">
        <v>2720</v>
      </c>
      <c r="F281" s="73" t="s">
        <v>907</v>
      </c>
      <c r="G281" s="73" t="s">
        <v>4852</v>
      </c>
      <c r="H281" s="4" t="s">
        <v>908</v>
      </c>
      <c r="I281" s="4" t="s">
        <v>115</v>
      </c>
      <c r="J281" s="4">
        <v>26047</v>
      </c>
      <c r="K281" s="4" t="s">
        <v>3241</v>
      </c>
      <c r="L281" s="4" t="s">
        <v>3708</v>
      </c>
      <c r="M281" s="4" t="s">
        <v>3709</v>
      </c>
      <c r="N281" s="4" t="s">
        <v>3480</v>
      </c>
      <c r="O281" s="4">
        <v>264</v>
      </c>
      <c r="P281" s="3"/>
      <c r="Q281" s="4"/>
      <c r="R281" s="4" t="s">
        <v>2727</v>
      </c>
      <c r="S281" s="4" t="s">
        <v>2713</v>
      </c>
      <c r="T281" s="2">
        <v>40816</v>
      </c>
      <c r="U281" s="88" t="str">
        <f t="shared" si="59"/>
        <v>Y</v>
      </c>
      <c r="V281" s="88" t="str">
        <f t="shared" si="60"/>
        <v>Y</v>
      </c>
      <c r="W281" s="34">
        <v>10630.04</v>
      </c>
      <c r="X281" s="4" t="s">
        <v>697</v>
      </c>
      <c r="Y281" s="2">
        <v>40820</v>
      </c>
      <c r="Z281" s="2" t="s">
        <v>6901</v>
      </c>
      <c r="AA281" s="84" t="str">
        <f t="shared" si="61"/>
        <v>Y</v>
      </c>
      <c r="AB281" s="35">
        <v>1514</v>
      </c>
      <c r="AC281" s="15">
        <f t="shared" si="62"/>
        <v>1514</v>
      </c>
      <c r="AD281" s="2">
        <v>40878</v>
      </c>
      <c r="AE281" s="92" t="str">
        <f t="shared" si="63"/>
        <v>Complete</v>
      </c>
      <c r="AF281" s="2">
        <v>40861</v>
      </c>
      <c r="AG281" s="4" t="s">
        <v>697</v>
      </c>
      <c r="AH281" s="89" t="str">
        <f t="shared" si="64"/>
        <v>Complete</v>
      </c>
      <c r="AI281" s="2">
        <v>40913</v>
      </c>
      <c r="AJ281" s="2">
        <v>40919</v>
      </c>
      <c r="AK281" s="84" t="str">
        <f>IF(Q281="",IF(U281="N","N/A",IF(AL281="","TBD",IF(AL281="N/A","N/A",IF(ISNUMBER(AL281),"Complete","")))),"Removed")</f>
        <v>Complete</v>
      </c>
      <c r="AL281" s="94">
        <v>40946</v>
      </c>
      <c r="AM281" s="89" t="str">
        <f>IF(Q281="",IF(AO281="","TBD",IF(AO281="N/A","N/A",IF(ISNUMBER(AO281),"Complete","TBD"))),"N/A")</f>
        <v>Complete</v>
      </c>
      <c r="AN281" s="2">
        <v>40949</v>
      </c>
      <c r="AO281" s="94">
        <v>40750</v>
      </c>
      <c r="AP281" s="97" t="str">
        <f>IF(Q281="",IF(AK281="Complete",IF(AM281="TBD","Waiting on Router","Ready"),"Pending Fiber Completion"),"Removed")</f>
        <v>Ready</v>
      </c>
      <c r="AQ281" s="2">
        <v>40949</v>
      </c>
      <c r="AR281" s="4" t="s">
        <v>6902</v>
      </c>
      <c r="AS281" s="7">
        <v>1</v>
      </c>
      <c r="AT281" s="2"/>
      <c r="AU281" s="2"/>
      <c r="AV281" s="4"/>
    </row>
    <row r="282" spans="1:48" ht="47.25">
      <c r="A282" s="2"/>
      <c r="B282" s="73" t="s">
        <v>1971</v>
      </c>
      <c r="C282" s="73" t="s">
        <v>192</v>
      </c>
      <c r="D282" s="73" t="s">
        <v>774</v>
      </c>
      <c r="E282" s="3" t="s">
        <v>2720</v>
      </c>
      <c r="F282" s="73" t="s">
        <v>909</v>
      </c>
      <c r="G282" s="73" t="s">
        <v>4852</v>
      </c>
      <c r="H282" s="4" t="s">
        <v>910</v>
      </c>
      <c r="I282" s="4" t="s">
        <v>305</v>
      </c>
      <c r="J282" s="4">
        <v>26062</v>
      </c>
      <c r="K282" s="4" t="s">
        <v>3240</v>
      </c>
      <c r="L282" s="4" t="s">
        <v>3708</v>
      </c>
      <c r="M282" s="4" t="s">
        <v>3709</v>
      </c>
      <c r="N282" s="4" t="s">
        <v>3481</v>
      </c>
      <c r="O282" s="4">
        <v>265</v>
      </c>
      <c r="P282" s="3"/>
      <c r="Q282" s="4"/>
      <c r="R282" s="4" t="s">
        <v>2727</v>
      </c>
      <c r="S282" s="4" t="s">
        <v>2713</v>
      </c>
      <c r="T282" s="2">
        <v>40820</v>
      </c>
      <c r="U282" s="88" t="str">
        <f t="shared" si="59"/>
        <v>Y</v>
      </c>
      <c r="V282" s="88" t="str">
        <f t="shared" si="60"/>
        <v>Y</v>
      </c>
      <c r="W282" s="34">
        <v>22678.07</v>
      </c>
      <c r="X282" s="4" t="s">
        <v>2756</v>
      </c>
      <c r="Y282" s="2"/>
      <c r="Z282" s="2">
        <v>40869</v>
      </c>
      <c r="AA282" s="84" t="str">
        <f t="shared" si="61"/>
        <v>Y</v>
      </c>
      <c r="AB282" s="35">
        <v>3860</v>
      </c>
      <c r="AC282" s="15">
        <f t="shared" si="62"/>
        <v>3860</v>
      </c>
      <c r="AD282" s="2">
        <v>40940</v>
      </c>
      <c r="AE282" s="92" t="str">
        <f t="shared" si="63"/>
        <v>Complete</v>
      </c>
      <c r="AF282" s="2">
        <v>40984</v>
      </c>
      <c r="AG282" s="4" t="s">
        <v>697</v>
      </c>
      <c r="AH282" s="89" t="str">
        <f t="shared" si="64"/>
        <v>Complete</v>
      </c>
      <c r="AI282" s="2">
        <v>41039</v>
      </c>
      <c r="AJ282" s="2">
        <v>41046</v>
      </c>
      <c r="AK282" s="84" t="str">
        <f>IF(Q282="",IF(U282="N","N/A",IF(AL282="","TBD",IF(AL282="N/A","N/A",IF(ISNUMBER(AL282),"Complete","")))),"Removed")</f>
        <v>Complete</v>
      </c>
      <c r="AL282" s="94">
        <v>41052</v>
      </c>
      <c r="AM282" s="89" t="str">
        <f>IF(Q282="",IF(AO282="","TBD",IF(AO282="N/A","N/A",IF(ISNUMBER(AO282),"Complete","TBD"))),"N/A")</f>
        <v>Complete</v>
      </c>
      <c r="AN282" s="2">
        <v>41054</v>
      </c>
      <c r="AO282" s="94">
        <v>40750</v>
      </c>
      <c r="AP282" s="97" t="str">
        <f>IF(Q282="",IF(AK282="Complete",IF(AM282="TBD","Waiting on Router","Ready"),"Pending Fiber Completion"),"Removed")</f>
        <v>Ready</v>
      </c>
      <c r="AQ282" s="2">
        <v>41054</v>
      </c>
      <c r="AR282" s="4" t="s">
        <v>4809</v>
      </c>
      <c r="AS282" s="7">
        <v>1</v>
      </c>
      <c r="AT282" s="2"/>
      <c r="AU282" s="2"/>
      <c r="AV282" s="4"/>
    </row>
    <row r="283" spans="1:48" ht="110.25">
      <c r="A283" s="2"/>
      <c r="B283" s="73" t="s">
        <v>1972</v>
      </c>
      <c r="C283" s="73" t="s">
        <v>192</v>
      </c>
      <c r="D283" s="73" t="s">
        <v>774</v>
      </c>
      <c r="E283" s="3" t="s">
        <v>2720</v>
      </c>
      <c r="F283" s="73" t="s">
        <v>911</v>
      </c>
      <c r="G283" s="73" t="s">
        <v>4852</v>
      </c>
      <c r="H283" s="4" t="s">
        <v>912</v>
      </c>
      <c r="I283" s="4" t="s">
        <v>305</v>
      </c>
      <c r="J283" s="4">
        <v>26062</v>
      </c>
      <c r="K283" s="4" t="s">
        <v>3239</v>
      </c>
      <c r="L283" s="4" t="s">
        <v>3708</v>
      </c>
      <c r="M283" s="4" t="s">
        <v>3709</v>
      </c>
      <c r="N283" s="4" t="s">
        <v>3482</v>
      </c>
      <c r="O283" s="4">
        <v>266</v>
      </c>
      <c r="P283" s="3"/>
      <c r="Q283" s="4"/>
      <c r="R283" s="4" t="s">
        <v>2727</v>
      </c>
      <c r="S283" s="4" t="s">
        <v>2713</v>
      </c>
      <c r="T283" s="2">
        <v>40820</v>
      </c>
      <c r="U283" s="88" t="str">
        <f t="shared" si="59"/>
        <v>Y</v>
      </c>
      <c r="V283" s="88" t="str">
        <f t="shared" si="60"/>
        <v>Y</v>
      </c>
      <c r="W283" s="34" t="s">
        <v>4074</v>
      </c>
      <c r="X283" s="4" t="s">
        <v>2756</v>
      </c>
      <c r="Y283" s="2"/>
      <c r="Z283" s="2">
        <v>41137</v>
      </c>
      <c r="AA283" s="84" t="str">
        <f t="shared" si="61"/>
        <v>Y</v>
      </c>
      <c r="AB283" s="35" t="s">
        <v>4074</v>
      </c>
      <c r="AC283" s="15" t="str">
        <f t="shared" si="62"/>
        <v>Included</v>
      </c>
      <c r="AD283" s="2">
        <v>40940</v>
      </c>
      <c r="AE283" s="92" t="str">
        <f t="shared" si="63"/>
        <v>Complete</v>
      </c>
      <c r="AF283" s="2">
        <v>40984</v>
      </c>
      <c r="AG283" s="4" t="s">
        <v>697</v>
      </c>
      <c r="AH283" s="89" t="str">
        <f t="shared" si="64"/>
        <v>Complete</v>
      </c>
      <c r="AI283" s="2">
        <v>41148</v>
      </c>
      <c r="AJ283" s="2">
        <v>41158</v>
      </c>
      <c r="AK283" s="84" t="str">
        <f>IF(Q283="",IF(U283="N","N/A",IF(AL283="","TBD",IF(AL283="N/A","N/A",IF(ISNUMBER(AL283),"Complete","")))),"Removed")</f>
        <v>Complete</v>
      </c>
      <c r="AL283" s="94">
        <v>41165</v>
      </c>
      <c r="AM283" s="89" t="str">
        <f>IF(Q283="",IF(AO283="","TBD",IF(AO283="N/A","N/A",IF(ISNUMBER(AO283),"Complete","TBD"))),"N/A")</f>
        <v>Complete</v>
      </c>
      <c r="AN283" s="2">
        <v>41054</v>
      </c>
      <c r="AO283" s="94">
        <v>40750</v>
      </c>
      <c r="AP283" s="97" t="str">
        <f>IF(Q283="",IF(AK283="Complete",IF(AM283="TBD","Waiting on Router","Ready"),"Pending Fiber Completion"),"Removed")</f>
        <v>Ready</v>
      </c>
      <c r="AQ283" s="2">
        <v>41054</v>
      </c>
      <c r="AR283" s="4" t="s">
        <v>4890</v>
      </c>
      <c r="AS283" s="7">
        <v>1</v>
      </c>
      <c r="AT283" s="2"/>
      <c r="AU283" s="2"/>
      <c r="AV283" s="4"/>
    </row>
    <row r="284" spans="1:48">
      <c r="A284" s="2"/>
      <c r="B284" s="73" t="s">
        <v>1973</v>
      </c>
      <c r="C284" s="73" t="s">
        <v>192</v>
      </c>
      <c r="D284" s="73" t="s">
        <v>774</v>
      </c>
      <c r="E284" s="3" t="s">
        <v>2720</v>
      </c>
      <c r="F284" s="73" t="s">
        <v>913</v>
      </c>
      <c r="G284" s="73" t="s">
        <v>4852</v>
      </c>
      <c r="H284" s="4" t="s">
        <v>914</v>
      </c>
      <c r="I284" s="4" t="s">
        <v>305</v>
      </c>
      <c r="J284" s="4">
        <v>26062</v>
      </c>
      <c r="K284" s="4" t="s">
        <v>3238</v>
      </c>
      <c r="L284" s="4" t="s">
        <v>3708</v>
      </c>
      <c r="M284" s="4" t="s">
        <v>3709</v>
      </c>
      <c r="N284" s="4" t="s">
        <v>3483</v>
      </c>
      <c r="O284" s="4">
        <v>267</v>
      </c>
      <c r="P284" s="3"/>
      <c r="Q284" s="4"/>
      <c r="R284" s="4" t="s">
        <v>2727</v>
      </c>
      <c r="S284" s="4" t="s">
        <v>2713</v>
      </c>
      <c r="T284" s="2">
        <v>40820</v>
      </c>
      <c r="U284" s="88" t="str">
        <f t="shared" si="59"/>
        <v>Y</v>
      </c>
      <c r="V284" s="88" t="str">
        <f t="shared" si="60"/>
        <v>Y</v>
      </c>
      <c r="W284" s="34">
        <v>22931.67</v>
      </c>
      <c r="X284" s="4" t="s">
        <v>2756</v>
      </c>
      <c r="Y284" s="2"/>
      <c r="Z284" s="2">
        <v>40869</v>
      </c>
      <c r="AA284" s="84" t="str">
        <f t="shared" si="61"/>
        <v>Y</v>
      </c>
      <c r="AB284" s="35">
        <v>2673</v>
      </c>
      <c r="AC284" s="15">
        <f t="shared" si="62"/>
        <v>2673</v>
      </c>
      <c r="AD284" s="2">
        <v>40940</v>
      </c>
      <c r="AE284" s="92" t="str">
        <f t="shared" si="63"/>
        <v>Complete</v>
      </c>
      <c r="AF284" s="2">
        <v>40927</v>
      </c>
      <c r="AG284" s="4" t="s">
        <v>697</v>
      </c>
      <c r="AH284" s="89" t="str">
        <f t="shared" si="64"/>
        <v>Complete</v>
      </c>
      <c r="AI284" s="2">
        <v>41015</v>
      </c>
      <c r="AJ284" s="2">
        <v>40991</v>
      </c>
      <c r="AK284" s="84" t="str">
        <f>IF(Q284="",IF(U284="N","N/A",IF(AL284="","TBD",IF(AL284="N/A","N/A",IF(ISNUMBER(AL284),"Complete","")))),"Removed")</f>
        <v>Complete</v>
      </c>
      <c r="AL284" s="94">
        <v>41079</v>
      </c>
      <c r="AM284" s="89" t="str">
        <f>IF(Q284="",IF(AO284="","TBD",IF(AO284="N/A","N/A",IF(ISNUMBER(AO284),"Complete","TBD"))),"N/A")</f>
        <v>Complete</v>
      </c>
      <c r="AN284" s="2">
        <v>41082</v>
      </c>
      <c r="AO284" s="94">
        <v>40750</v>
      </c>
      <c r="AP284" s="97" t="str">
        <f>IF(Q284="",IF(AK284="Complete",IF(AM284="TBD","Waiting on Router","Ready"),"Pending Fiber Completion"),"Removed")</f>
        <v>Ready</v>
      </c>
      <c r="AQ284" s="2">
        <v>41082</v>
      </c>
      <c r="AR284" s="4"/>
      <c r="AS284" s="7">
        <v>1</v>
      </c>
      <c r="AT284" s="2"/>
      <c r="AU284" s="2"/>
      <c r="AV284" s="4"/>
    </row>
    <row r="285" spans="1:48">
      <c r="A285" s="2"/>
      <c r="B285" s="73" t="s">
        <v>1974</v>
      </c>
      <c r="C285" s="73" t="s">
        <v>192</v>
      </c>
      <c r="D285" s="73" t="s">
        <v>763</v>
      </c>
      <c r="E285" s="4" t="s">
        <v>2720</v>
      </c>
      <c r="F285" s="73" t="s">
        <v>603</v>
      </c>
      <c r="G285" s="73" t="s">
        <v>4852</v>
      </c>
      <c r="H285" s="4" t="s">
        <v>604</v>
      </c>
      <c r="I285" s="4" t="s">
        <v>605</v>
      </c>
      <c r="J285" s="4"/>
      <c r="K285" s="4" t="s">
        <v>3237</v>
      </c>
      <c r="L285" s="4"/>
      <c r="M285" s="4"/>
      <c r="N285" s="4" t="s">
        <v>4140</v>
      </c>
      <c r="O285" s="4">
        <v>720</v>
      </c>
      <c r="P285" s="4"/>
      <c r="Q285" s="4"/>
      <c r="R285" s="4" t="s">
        <v>2727</v>
      </c>
      <c r="S285" s="4" t="s">
        <v>2712</v>
      </c>
      <c r="T285" s="2">
        <v>40820</v>
      </c>
      <c r="U285" s="86" t="str">
        <f t="shared" si="59"/>
        <v>Y</v>
      </c>
      <c r="V285" s="86" t="str">
        <f t="shared" si="60"/>
        <v>Y</v>
      </c>
      <c r="W285" s="34">
        <v>8311.09</v>
      </c>
      <c r="X285" s="4" t="s">
        <v>2756</v>
      </c>
      <c r="Y285" s="2"/>
      <c r="Z285" s="2">
        <v>40869</v>
      </c>
      <c r="AA285" s="84" t="str">
        <f t="shared" si="61"/>
        <v>Y</v>
      </c>
      <c r="AB285" s="35">
        <v>1272</v>
      </c>
      <c r="AC285" s="15">
        <f t="shared" si="62"/>
        <v>1272</v>
      </c>
      <c r="AD285" s="2">
        <v>40909</v>
      </c>
      <c r="AE285" s="92" t="str">
        <f t="shared" si="63"/>
        <v>Complete</v>
      </c>
      <c r="AF285" s="2">
        <v>40884</v>
      </c>
      <c r="AG285" s="4" t="s">
        <v>697</v>
      </c>
      <c r="AH285" s="89" t="str">
        <f t="shared" si="64"/>
        <v>Complete</v>
      </c>
      <c r="AI285" s="2">
        <v>40977</v>
      </c>
      <c r="AJ285" s="2">
        <v>40956</v>
      </c>
      <c r="AK285" s="84" t="str">
        <f>IF(Q285="",IF(U285="N","N/A",IF(AL285="","TBD",IF(AL285="N/A","N/A",IF(ISNUMBER(AL285),"Complete","")))),"Removed")</f>
        <v>Complete</v>
      </c>
      <c r="AL285" s="94">
        <v>40966</v>
      </c>
      <c r="AM285" s="89" t="str">
        <f>IF(Q285="",IF(AO285="","TBD",IF(AO285="N/A","N/A",IF(ISNUMBER(AO285),"Complete","TBD"))),"N/A")</f>
        <v>Complete</v>
      </c>
      <c r="AN285" s="2">
        <v>40970</v>
      </c>
      <c r="AO285" s="94">
        <v>40928</v>
      </c>
      <c r="AP285" s="97" t="str">
        <f>IF(Q285="",IF(AK285="Complete",IF(AM285="TBD","Waiting on Router","Ready"),"Pending Fiber Completion"),"Removed")</f>
        <v>Ready</v>
      </c>
      <c r="AQ285" s="2">
        <v>40970</v>
      </c>
      <c r="AR285" s="4"/>
      <c r="AS285" s="7">
        <v>1</v>
      </c>
      <c r="AT285" s="2"/>
      <c r="AU285" s="2"/>
      <c r="AV285" s="4"/>
    </row>
    <row r="286" spans="1:48" ht="189">
      <c r="A286" s="2"/>
      <c r="B286" s="73" t="s">
        <v>1975</v>
      </c>
      <c r="C286" s="73" t="s">
        <v>192</v>
      </c>
      <c r="D286" s="73" t="s">
        <v>763</v>
      </c>
      <c r="E286" s="4" t="s">
        <v>2720</v>
      </c>
      <c r="F286" s="73" t="s">
        <v>645</v>
      </c>
      <c r="G286" s="73" t="s">
        <v>4852</v>
      </c>
      <c r="H286" s="4" t="s">
        <v>646</v>
      </c>
      <c r="I286" s="4" t="s">
        <v>115</v>
      </c>
      <c r="J286" s="4">
        <v>26047</v>
      </c>
      <c r="K286" s="4" t="s">
        <v>3236</v>
      </c>
      <c r="L286" s="4"/>
      <c r="M286" s="4"/>
      <c r="N286" s="4" t="s">
        <v>6851</v>
      </c>
      <c r="O286" s="4">
        <v>661</v>
      </c>
      <c r="P286" s="4"/>
      <c r="Q286" s="4"/>
      <c r="R286" s="4" t="s">
        <v>2727</v>
      </c>
      <c r="S286" s="4" t="s">
        <v>2712</v>
      </c>
      <c r="T286" s="2">
        <v>40905</v>
      </c>
      <c r="U286" s="86" t="str">
        <f t="shared" si="59"/>
        <v>Y</v>
      </c>
      <c r="V286" s="86" t="str">
        <f t="shared" si="60"/>
        <v>Y</v>
      </c>
      <c r="W286" s="34">
        <v>9083</v>
      </c>
      <c r="X286" s="4" t="s">
        <v>2756</v>
      </c>
      <c r="Y286" s="2">
        <v>40820</v>
      </c>
      <c r="Z286" s="2">
        <v>40869</v>
      </c>
      <c r="AA286" s="84" t="str">
        <f t="shared" si="61"/>
        <v>Y</v>
      </c>
      <c r="AB286" s="35">
        <v>1352</v>
      </c>
      <c r="AC286" s="15">
        <f t="shared" si="62"/>
        <v>1352</v>
      </c>
      <c r="AD286" s="2">
        <v>40909</v>
      </c>
      <c r="AE286" s="92" t="str">
        <f t="shared" si="63"/>
        <v>Complete</v>
      </c>
      <c r="AF286" s="2">
        <v>40883</v>
      </c>
      <c r="AG286" s="4" t="s">
        <v>697</v>
      </c>
      <c r="AH286" s="89" t="str">
        <f t="shared" si="64"/>
        <v>Complete</v>
      </c>
      <c r="AI286" s="2">
        <v>41128</v>
      </c>
      <c r="AJ286" s="2">
        <v>40946</v>
      </c>
      <c r="AK286" s="84" t="str">
        <f>IF(Q286="",IF(U286="N","N/A",IF(AL286="","TBD",IF(AL286="N/A","N/A",IF(ISNUMBER(AL286),"Complete","")))),"Removed")</f>
        <v>Complete</v>
      </c>
      <c r="AL286" s="94">
        <v>41067</v>
      </c>
      <c r="AM286" s="89" t="str">
        <f>IF(Q286="",IF(AO286="","TBD",IF(AO286="N/A","N/A",IF(ISNUMBER(AO286),"Complete","TBD"))),"N/A")</f>
        <v>Complete</v>
      </c>
      <c r="AN286" s="2">
        <v>41068</v>
      </c>
      <c r="AO286" s="94">
        <v>41487</v>
      </c>
      <c r="AP286" s="97" t="str">
        <f>IF(Q286="",IF(AK286="Complete",IF(AM286="TBD","Waiting on Router","Ready"),"Pending Fiber Completion"),"Removed")</f>
        <v>Ready</v>
      </c>
      <c r="AQ286" s="2">
        <v>41068</v>
      </c>
      <c r="AR286" s="4" t="s">
        <v>4793</v>
      </c>
      <c r="AS286" s="7">
        <v>1</v>
      </c>
      <c r="AT286" s="2"/>
      <c r="AU286" s="2"/>
      <c r="AV286" s="4"/>
    </row>
    <row r="287" spans="1:48">
      <c r="A287" s="2"/>
      <c r="B287" s="73" t="s">
        <v>1976</v>
      </c>
      <c r="C287" s="73" t="s">
        <v>192</v>
      </c>
      <c r="D287" s="73" t="s">
        <v>763</v>
      </c>
      <c r="E287" s="4" t="s">
        <v>2720</v>
      </c>
      <c r="F287" s="73" t="s">
        <v>669</v>
      </c>
      <c r="G287" s="73" t="s">
        <v>4852</v>
      </c>
      <c r="H287" s="4" t="s">
        <v>670</v>
      </c>
      <c r="I287" s="4" t="s">
        <v>305</v>
      </c>
      <c r="J287" s="4">
        <v>26062</v>
      </c>
      <c r="K287" s="4" t="s">
        <v>3235</v>
      </c>
      <c r="L287" s="4"/>
      <c r="M287" s="4"/>
      <c r="N287" s="4" t="s">
        <v>4145</v>
      </c>
      <c r="O287" s="4">
        <v>674</v>
      </c>
      <c r="P287" s="4"/>
      <c r="Q287" s="4"/>
      <c r="R287" s="4" t="s">
        <v>4647</v>
      </c>
      <c r="S287" s="4" t="s">
        <v>2712</v>
      </c>
      <c r="T287" s="2">
        <v>40820</v>
      </c>
      <c r="U287" s="86" t="str">
        <f t="shared" si="59"/>
        <v>Y</v>
      </c>
      <c r="V287" s="86" t="str">
        <f t="shared" si="60"/>
        <v>Y</v>
      </c>
      <c r="W287" s="34">
        <v>15084.34</v>
      </c>
      <c r="X287" s="4" t="s">
        <v>697</v>
      </c>
      <c r="Y287" s="2">
        <v>40847</v>
      </c>
      <c r="Z287" s="2">
        <v>40854</v>
      </c>
      <c r="AA287" s="84" t="str">
        <f t="shared" si="61"/>
        <v>Y</v>
      </c>
      <c r="AB287" s="35">
        <v>1612</v>
      </c>
      <c r="AC287" s="15">
        <f t="shared" si="62"/>
        <v>1612</v>
      </c>
      <c r="AD287" s="2">
        <v>40878</v>
      </c>
      <c r="AE287" s="92" t="str">
        <f t="shared" si="63"/>
        <v>Complete</v>
      </c>
      <c r="AF287" s="2">
        <v>40859</v>
      </c>
      <c r="AG287" s="4" t="s">
        <v>697</v>
      </c>
      <c r="AH287" s="89" t="str">
        <f t="shared" si="64"/>
        <v>Complete</v>
      </c>
      <c r="AI287" s="2">
        <v>40934</v>
      </c>
      <c r="AJ287" s="2">
        <v>40945</v>
      </c>
      <c r="AK287" s="84" t="str">
        <f>IF(Q287="",IF(U287="N","N/A",IF(AL287="","TBD",IF(AL287="N/A","N/A",IF(ISNUMBER(AL287),"Complete","")))),"Removed")</f>
        <v>Complete</v>
      </c>
      <c r="AL287" s="94">
        <v>40948</v>
      </c>
      <c r="AM287" s="89" t="str">
        <f>IF(Q287="",IF(AO287="","TBD",IF(AO287="N/A","N/A",IF(ISNUMBER(AO287),"Complete","TBD"))),"N/A")</f>
        <v>Complete</v>
      </c>
      <c r="AN287" s="2">
        <v>40963</v>
      </c>
      <c r="AO287" s="94">
        <v>40945</v>
      </c>
      <c r="AP287" s="97" t="str">
        <f>IF(Q287="",IF(AK287="Complete",IF(AM287="TBD","Waiting on Router","Ready"),"Pending Fiber Completion"),"Removed")</f>
        <v>Ready</v>
      </c>
      <c r="AQ287" s="2">
        <v>40963</v>
      </c>
      <c r="AR287" s="4" t="s">
        <v>4723</v>
      </c>
      <c r="AS287" s="7">
        <v>1</v>
      </c>
      <c r="AT287" s="2"/>
      <c r="AU287" s="2"/>
      <c r="AV287" s="4"/>
    </row>
    <row r="288" spans="1:48" ht="31.5">
      <c r="A288" s="1"/>
      <c r="B288" s="74" t="s">
        <v>1977</v>
      </c>
      <c r="C288" s="74" t="s">
        <v>192</v>
      </c>
      <c r="D288" s="74" t="s">
        <v>761</v>
      </c>
      <c r="E288" s="9" t="s">
        <v>2720</v>
      </c>
      <c r="F288" s="79" t="s">
        <v>193</v>
      </c>
      <c r="G288" s="74" t="s">
        <v>4852</v>
      </c>
      <c r="H288" s="9" t="s">
        <v>725</v>
      </c>
      <c r="I288" s="9" t="s">
        <v>115</v>
      </c>
      <c r="J288" s="9">
        <v>26047</v>
      </c>
      <c r="K288" s="9" t="s">
        <v>3234</v>
      </c>
      <c r="L288" s="7" t="s">
        <v>3890</v>
      </c>
      <c r="M288" s="9" t="s">
        <v>3891</v>
      </c>
      <c r="N288" s="9" t="s">
        <v>4603</v>
      </c>
      <c r="O288" s="9">
        <v>1368</v>
      </c>
      <c r="P288" s="9"/>
      <c r="Q288" s="7"/>
      <c r="R288" s="7" t="s">
        <v>4646</v>
      </c>
      <c r="S288" s="9"/>
      <c r="T288" s="1">
        <v>40816</v>
      </c>
      <c r="U288" s="87" t="str">
        <f t="shared" si="59"/>
        <v>Y</v>
      </c>
      <c r="V288" s="87" t="str">
        <f t="shared" si="60"/>
        <v>Y</v>
      </c>
      <c r="W288" s="32" t="s">
        <v>4073</v>
      </c>
      <c r="X288" s="9" t="s">
        <v>697</v>
      </c>
      <c r="Y288" s="1">
        <v>40820</v>
      </c>
      <c r="Z288" s="1">
        <v>40822</v>
      </c>
      <c r="AA288" s="84" t="str">
        <f t="shared" si="61"/>
        <v>Y</v>
      </c>
      <c r="AB288" s="33" t="s">
        <v>4073</v>
      </c>
      <c r="AC288" s="15" t="str">
        <f t="shared" si="62"/>
        <v>Included</v>
      </c>
      <c r="AD288" s="1">
        <v>40940</v>
      </c>
      <c r="AE288" s="92" t="str">
        <f t="shared" si="63"/>
        <v>Complete</v>
      </c>
      <c r="AF288" s="1">
        <v>40883</v>
      </c>
      <c r="AG288" s="9" t="s">
        <v>697</v>
      </c>
      <c r="AH288" s="89" t="str">
        <f t="shared" si="64"/>
        <v>Complete</v>
      </c>
      <c r="AI288" s="1">
        <v>41012</v>
      </c>
      <c r="AJ288" s="1">
        <v>40987</v>
      </c>
      <c r="AK288" s="84" t="str">
        <f>IF(Q288="",IF(U288="N","N/A",IF(AL288="","TBD",IF(AL288="N/A","N/A",IF(ISNUMBER(AL288),"Complete","")))),"Removed")</f>
        <v>Complete</v>
      </c>
      <c r="AL288" s="94">
        <v>40990</v>
      </c>
      <c r="AM288" s="89" t="str">
        <f>IF(Q288="",IF(AO288="","TBD",IF(AO288="N/A","N/A",IF(ISNUMBER(AO288),"Complete","TBD"))),"N/A")</f>
        <v>Complete</v>
      </c>
      <c r="AN288" s="1">
        <v>40990</v>
      </c>
      <c r="AO288" s="93">
        <v>40916</v>
      </c>
      <c r="AP288" s="97" t="str">
        <f>IF(Q288="",IF(AK288="Complete",IF(AM288="TBD","Waiting on Router","Ready"),"Pending Fiber Completion"),"Removed")</f>
        <v>Ready</v>
      </c>
      <c r="AQ288" s="1">
        <v>40990</v>
      </c>
      <c r="AR288" s="7" t="s">
        <v>6761</v>
      </c>
      <c r="AS288" s="9">
        <v>1</v>
      </c>
      <c r="AT288" s="1"/>
      <c r="AU288" s="1"/>
      <c r="AV288" s="7"/>
    </row>
    <row r="289" spans="1:48" ht="31.5">
      <c r="A289" s="1"/>
      <c r="B289" s="72" t="s">
        <v>1978</v>
      </c>
      <c r="C289" s="72" t="s">
        <v>192</v>
      </c>
      <c r="D289" s="72" t="s">
        <v>710</v>
      </c>
      <c r="E289" s="8" t="s">
        <v>2720</v>
      </c>
      <c r="F289" s="73" t="s">
        <v>3403</v>
      </c>
      <c r="G289" s="72" t="s">
        <v>4852</v>
      </c>
      <c r="H289" s="8" t="s">
        <v>1676</v>
      </c>
      <c r="I289" s="8" t="s">
        <v>64</v>
      </c>
      <c r="J289" s="8">
        <v>26047</v>
      </c>
      <c r="K289" s="8" t="s">
        <v>2786</v>
      </c>
      <c r="L289" s="4" t="s">
        <v>3404</v>
      </c>
      <c r="M289" s="8" t="s">
        <v>2786</v>
      </c>
      <c r="N289" s="8" t="s">
        <v>4309</v>
      </c>
      <c r="O289" s="8">
        <v>1091</v>
      </c>
      <c r="P289" s="8"/>
      <c r="Q289" s="4"/>
      <c r="R289" s="4" t="s">
        <v>2727</v>
      </c>
      <c r="S289" s="8" t="s">
        <v>2714</v>
      </c>
      <c r="T289" s="1">
        <v>40669</v>
      </c>
      <c r="U289" s="77" t="str">
        <f t="shared" si="59"/>
        <v>Y</v>
      </c>
      <c r="V289" s="77" t="str">
        <f t="shared" si="60"/>
        <v>Y</v>
      </c>
      <c r="W289" s="32">
        <v>6311.16</v>
      </c>
      <c r="X289" s="8" t="s">
        <v>697</v>
      </c>
      <c r="Y289" s="1">
        <v>40820</v>
      </c>
      <c r="Z289" s="1">
        <v>40682</v>
      </c>
      <c r="AA289" s="84" t="str">
        <f t="shared" si="61"/>
        <v>Y</v>
      </c>
      <c r="AB289" s="33">
        <v>846</v>
      </c>
      <c r="AC289" s="15">
        <f t="shared" si="62"/>
        <v>846</v>
      </c>
      <c r="AD289" s="1">
        <v>40870</v>
      </c>
      <c r="AE289" s="92" t="str">
        <f t="shared" si="63"/>
        <v>Complete</v>
      </c>
      <c r="AF289" s="1">
        <v>40812</v>
      </c>
      <c r="AG289" s="8" t="s">
        <v>2756</v>
      </c>
      <c r="AH289" s="89" t="str">
        <f t="shared" si="64"/>
        <v>No Build Required</v>
      </c>
      <c r="AI289" s="2" t="s">
        <v>4508</v>
      </c>
      <c r="AJ289" s="2" t="s">
        <v>4508</v>
      </c>
      <c r="AK289" s="84" t="str">
        <f>IF(Q289="",IF(U289="N","N/A",IF(AL289="","TBD",IF(AL289="N/A","N/A",IF(ISNUMBER(AL289),"Complete","")))),"Removed")</f>
        <v>Complete</v>
      </c>
      <c r="AL289" s="93">
        <v>40870</v>
      </c>
      <c r="AM289" s="89" t="str">
        <f>IF(Q289="",IF(AO289="","TBD",IF(AO289="N/A","N/A",IF(ISNUMBER(AO289),"Complete","TBD"))),"N/A")</f>
        <v>Complete</v>
      </c>
      <c r="AN289" s="1">
        <v>40933</v>
      </c>
      <c r="AO289" s="93">
        <v>40896</v>
      </c>
      <c r="AP289" s="97" t="str">
        <f>IF(Q289="",IF(AK289="Complete",IF(AM289="TBD","Waiting on Router","Ready"),"Pending Fiber Completion"),"Removed")</f>
        <v>Ready</v>
      </c>
      <c r="AQ289" s="1">
        <v>40934</v>
      </c>
      <c r="AR289" s="4" t="s">
        <v>4037</v>
      </c>
      <c r="AS289" s="9">
        <v>1</v>
      </c>
      <c r="AT289" s="1"/>
      <c r="AU289" s="1"/>
      <c r="AV289" s="4"/>
    </row>
    <row r="290" spans="1:48">
      <c r="A290" s="1">
        <v>40753</v>
      </c>
      <c r="B290" s="72" t="s">
        <v>1979</v>
      </c>
      <c r="C290" s="72" t="s">
        <v>186</v>
      </c>
      <c r="D290" s="72" t="s">
        <v>1453</v>
      </c>
      <c r="E290" s="19" t="s">
        <v>2722</v>
      </c>
      <c r="F290" s="73" t="s">
        <v>1469</v>
      </c>
      <c r="G290" s="72" t="s">
        <v>4851</v>
      </c>
      <c r="H290" s="8" t="s">
        <v>5555</v>
      </c>
      <c r="I290" s="8" t="s">
        <v>5556</v>
      </c>
      <c r="J290" s="8">
        <v>26836</v>
      </c>
      <c r="K290" s="8" t="s">
        <v>5557</v>
      </c>
      <c r="L290" s="4" t="s">
        <v>5558</v>
      </c>
      <c r="M290" s="8" t="s">
        <v>5559</v>
      </c>
      <c r="N290" s="8" t="s">
        <v>5560</v>
      </c>
      <c r="O290" s="8">
        <v>568</v>
      </c>
      <c r="P290" s="19" t="s">
        <v>4872</v>
      </c>
      <c r="Q290" s="4"/>
      <c r="R290" s="4" t="s">
        <v>5561</v>
      </c>
      <c r="S290" s="8" t="s">
        <v>2712</v>
      </c>
      <c r="T290" s="1"/>
      <c r="U290" s="77" t="str">
        <f t="shared" si="59"/>
        <v>N</v>
      </c>
      <c r="V290" s="77" t="str">
        <f t="shared" si="60"/>
        <v>N/A</v>
      </c>
      <c r="W290" s="32"/>
      <c r="X290" s="8" t="s">
        <v>4508</v>
      </c>
      <c r="Y290" s="1"/>
      <c r="Z290" s="1"/>
      <c r="AA290" s="84" t="str">
        <f t="shared" si="61"/>
        <v>N/A</v>
      </c>
      <c r="AB290" s="33">
        <v>0</v>
      </c>
      <c r="AC290" s="15">
        <f t="shared" si="62"/>
        <v>0</v>
      </c>
      <c r="AD290" s="1"/>
      <c r="AE290" s="92" t="str">
        <f t="shared" si="63"/>
        <v>N/A</v>
      </c>
      <c r="AF290" s="1"/>
      <c r="AG290" s="8" t="s">
        <v>2756</v>
      </c>
      <c r="AH290" s="89" t="str">
        <f t="shared" si="64"/>
        <v>No Build Required</v>
      </c>
      <c r="AI290" s="1" t="s">
        <v>4508</v>
      </c>
      <c r="AJ290" s="1" t="s">
        <v>4508</v>
      </c>
      <c r="AK290" s="84" t="str">
        <f>IF(Q290="",IF(U290="N","N/A",IF(AL290="","TBD",IF(AL290="N/A","N/A",IF(ISNUMBER(AL290),"Complete","")))),"Removed")</f>
        <v>N/A</v>
      </c>
      <c r="AL290" s="95" t="s">
        <v>4508</v>
      </c>
      <c r="AM290" s="89" t="str">
        <f>IF(Q290="",IF(AO290="","TBD",IF(AO290="N/A","N/A",IF(ISNUMBER(AO290),"Complete","TBD"))),"N/A")</f>
        <v>Complete</v>
      </c>
      <c r="AN290" s="1"/>
      <c r="AO290" s="93">
        <v>41186</v>
      </c>
      <c r="AP290" s="97" t="str">
        <f>IF(Q290="",IF(AK290="N/A",IF(AM290="TBD","Waiting on Router","Ready"),"TBD"),"Removed")</f>
        <v>Ready</v>
      </c>
      <c r="AQ290" s="1"/>
      <c r="AR290" s="4"/>
      <c r="AS290" s="9">
        <v>1</v>
      </c>
      <c r="AT290" s="1"/>
      <c r="AU290" s="1"/>
      <c r="AV290" s="4"/>
    </row>
    <row r="291" spans="1:48">
      <c r="A291" s="2">
        <v>40753</v>
      </c>
      <c r="B291" s="73" t="s">
        <v>1980</v>
      </c>
      <c r="C291" s="73" t="s">
        <v>186</v>
      </c>
      <c r="D291" s="73" t="s">
        <v>774</v>
      </c>
      <c r="E291" s="3" t="s">
        <v>2722</v>
      </c>
      <c r="F291" s="73" t="s">
        <v>915</v>
      </c>
      <c r="G291" s="73" t="s">
        <v>4851</v>
      </c>
      <c r="H291" s="4" t="s">
        <v>5562</v>
      </c>
      <c r="I291" s="4" t="s">
        <v>5563</v>
      </c>
      <c r="J291" s="4">
        <v>26801</v>
      </c>
      <c r="K291" s="4" t="s">
        <v>5564</v>
      </c>
      <c r="L291" s="4" t="s">
        <v>5565</v>
      </c>
      <c r="M291" s="4" t="s">
        <v>5566</v>
      </c>
      <c r="N291" s="4" t="s">
        <v>5567</v>
      </c>
      <c r="O291" s="4">
        <v>441</v>
      </c>
      <c r="P291" s="3"/>
      <c r="Q291" s="4"/>
      <c r="R291" s="4" t="s">
        <v>5561</v>
      </c>
      <c r="S291" s="4" t="s">
        <v>2713</v>
      </c>
      <c r="T291" s="2"/>
      <c r="U291" s="77" t="str">
        <f t="shared" si="59"/>
        <v>N</v>
      </c>
      <c r="V291" s="77" t="str">
        <f t="shared" si="60"/>
        <v>N/A</v>
      </c>
      <c r="W291" s="34"/>
      <c r="X291" s="8" t="s">
        <v>4508</v>
      </c>
      <c r="Y291" s="2"/>
      <c r="Z291" s="2"/>
      <c r="AA291" s="84" t="str">
        <f t="shared" si="61"/>
        <v>N/A</v>
      </c>
      <c r="AB291" s="33">
        <v>0</v>
      </c>
      <c r="AC291" s="15">
        <f t="shared" si="62"/>
        <v>0</v>
      </c>
      <c r="AD291" s="2"/>
      <c r="AE291" s="92" t="str">
        <f t="shared" si="63"/>
        <v>N/A</v>
      </c>
      <c r="AF291" s="2"/>
      <c r="AG291" s="4" t="s">
        <v>2756</v>
      </c>
      <c r="AH291" s="89" t="str">
        <f t="shared" si="64"/>
        <v>No Build Required</v>
      </c>
      <c r="AI291" s="2" t="s">
        <v>4508</v>
      </c>
      <c r="AJ291" s="2" t="s">
        <v>4508</v>
      </c>
      <c r="AK291" s="84" t="str">
        <f>IF(Q291="",IF(U291="N","N/A",IF(AL291="","TBD",IF(AL291="N/A","N/A",IF(ISNUMBER(AL291),"Complete","")))),"Removed")</f>
        <v>N/A</v>
      </c>
      <c r="AL291" s="95" t="s">
        <v>4508</v>
      </c>
      <c r="AM291" s="89" t="str">
        <f>IF(Q291="",IF(AO291="","TBD",IF(AO291="N/A","N/A",IF(ISNUMBER(AO291),"Complete","TBD"))),"N/A")</f>
        <v>Complete</v>
      </c>
      <c r="AN291" s="2">
        <v>40912</v>
      </c>
      <c r="AO291" s="94">
        <v>40788</v>
      </c>
      <c r="AP291" s="97" t="str">
        <f>IF(Q291="",IF(AK291="N/A",IF(AM291="TBD","Waiting on Router","Ready"),"TBD"),"Removed")</f>
        <v>Ready</v>
      </c>
      <c r="AQ291" s="2">
        <v>40913</v>
      </c>
      <c r="AR291" s="4" t="s">
        <v>4066</v>
      </c>
      <c r="AS291" s="7">
        <v>1</v>
      </c>
      <c r="AT291" s="2"/>
      <c r="AU291" s="2"/>
      <c r="AV291" s="4"/>
    </row>
    <row r="292" spans="1:48" ht="31.5">
      <c r="A292" s="2">
        <v>40753</v>
      </c>
      <c r="B292" s="73" t="s">
        <v>1981</v>
      </c>
      <c r="C292" s="73" t="s">
        <v>186</v>
      </c>
      <c r="D292" s="73" t="s">
        <v>774</v>
      </c>
      <c r="E292" s="3" t="s">
        <v>2722</v>
      </c>
      <c r="F292" s="73" t="s">
        <v>916</v>
      </c>
      <c r="G292" s="73" t="s">
        <v>4851</v>
      </c>
      <c r="H292" s="4" t="s">
        <v>5568</v>
      </c>
      <c r="I292" s="4" t="s">
        <v>5556</v>
      </c>
      <c r="J292" s="4">
        <v>26836</v>
      </c>
      <c r="K292" s="4" t="s">
        <v>5569</v>
      </c>
      <c r="L292" s="4" t="s">
        <v>5565</v>
      </c>
      <c r="M292" s="4" t="s">
        <v>5566</v>
      </c>
      <c r="N292" s="4" t="s">
        <v>5570</v>
      </c>
      <c r="O292" s="4">
        <v>442</v>
      </c>
      <c r="P292" s="3"/>
      <c r="Q292" s="4"/>
      <c r="R292" s="4" t="s">
        <v>5561</v>
      </c>
      <c r="S292" s="4" t="s">
        <v>2713</v>
      </c>
      <c r="T292" s="2"/>
      <c r="U292" s="77" t="str">
        <f t="shared" si="59"/>
        <v>N</v>
      </c>
      <c r="V292" s="77" t="str">
        <f t="shared" si="60"/>
        <v>N/A</v>
      </c>
      <c r="W292" s="34"/>
      <c r="X292" s="8" t="s">
        <v>4508</v>
      </c>
      <c r="Y292" s="2"/>
      <c r="Z292" s="2"/>
      <c r="AA292" s="84" t="str">
        <f t="shared" si="61"/>
        <v>N/A</v>
      </c>
      <c r="AB292" s="33">
        <v>0</v>
      </c>
      <c r="AC292" s="15">
        <f t="shared" si="62"/>
        <v>0</v>
      </c>
      <c r="AD292" s="2"/>
      <c r="AE292" s="92" t="str">
        <f t="shared" si="63"/>
        <v>N/A</v>
      </c>
      <c r="AF292" s="2"/>
      <c r="AG292" s="4" t="s">
        <v>2756</v>
      </c>
      <c r="AH292" s="89" t="str">
        <f t="shared" si="64"/>
        <v>No Build Required</v>
      </c>
      <c r="AI292" s="2" t="s">
        <v>4508</v>
      </c>
      <c r="AJ292" s="2" t="s">
        <v>4508</v>
      </c>
      <c r="AK292" s="84" t="str">
        <f>IF(Q292="",IF(U292="N","N/A",IF(AL292="","TBD",IF(AL292="N/A","N/A",IF(ISNUMBER(AL292),"Complete","")))),"Removed")</f>
        <v>N/A</v>
      </c>
      <c r="AL292" s="95" t="s">
        <v>4508</v>
      </c>
      <c r="AM292" s="89" t="str">
        <f>IF(Q292="",IF(AO292="","TBD",IF(AO292="N/A","N/A",IF(ISNUMBER(AO292),"Complete","TBD"))),"N/A")</f>
        <v>Complete</v>
      </c>
      <c r="AN292" s="2">
        <v>40912</v>
      </c>
      <c r="AO292" s="94">
        <v>40788</v>
      </c>
      <c r="AP292" s="97" t="str">
        <f>IF(Q292="",IF(AK292="N/A",IF(AM292="TBD","Waiting on Router","Ready"),"TBD"),"Removed")</f>
        <v>Ready</v>
      </c>
      <c r="AQ292" s="2">
        <v>40913</v>
      </c>
      <c r="AR292" s="4" t="s">
        <v>4066</v>
      </c>
      <c r="AS292" s="7">
        <v>1</v>
      </c>
      <c r="AT292" s="2"/>
      <c r="AU292" s="2"/>
      <c r="AV292" s="4"/>
    </row>
    <row r="293" spans="1:48">
      <c r="A293" s="2">
        <v>40753</v>
      </c>
      <c r="B293" s="73" t="s">
        <v>1982</v>
      </c>
      <c r="C293" s="73" t="s">
        <v>186</v>
      </c>
      <c r="D293" s="73" t="s">
        <v>774</v>
      </c>
      <c r="E293" s="3" t="s">
        <v>2722</v>
      </c>
      <c r="F293" s="73" t="s">
        <v>917</v>
      </c>
      <c r="G293" s="73" t="s">
        <v>4851</v>
      </c>
      <c r="H293" s="4" t="s">
        <v>5571</v>
      </c>
      <c r="I293" s="4" t="s">
        <v>5556</v>
      </c>
      <c r="J293" s="4">
        <v>26836</v>
      </c>
      <c r="K293" s="4" t="s">
        <v>5572</v>
      </c>
      <c r="L293" s="4" t="s">
        <v>5565</v>
      </c>
      <c r="M293" s="4" t="s">
        <v>5566</v>
      </c>
      <c r="N293" s="4" t="s">
        <v>5573</v>
      </c>
      <c r="O293" s="4">
        <v>443</v>
      </c>
      <c r="P293" s="3"/>
      <c r="Q293" s="4"/>
      <c r="R293" s="4" t="s">
        <v>5561</v>
      </c>
      <c r="S293" s="4" t="s">
        <v>2713</v>
      </c>
      <c r="T293" s="2"/>
      <c r="U293" s="77" t="str">
        <f t="shared" si="59"/>
        <v>N</v>
      </c>
      <c r="V293" s="77" t="str">
        <f t="shared" si="60"/>
        <v>N/A</v>
      </c>
      <c r="W293" s="34"/>
      <c r="X293" s="8" t="s">
        <v>4508</v>
      </c>
      <c r="Y293" s="2"/>
      <c r="Z293" s="2"/>
      <c r="AA293" s="84" t="str">
        <f t="shared" si="61"/>
        <v>N/A</v>
      </c>
      <c r="AB293" s="33">
        <v>0</v>
      </c>
      <c r="AC293" s="15">
        <f t="shared" si="62"/>
        <v>0</v>
      </c>
      <c r="AD293" s="2"/>
      <c r="AE293" s="92" t="str">
        <f t="shared" si="63"/>
        <v>N/A</v>
      </c>
      <c r="AF293" s="2"/>
      <c r="AG293" s="4" t="s">
        <v>2756</v>
      </c>
      <c r="AH293" s="89" t="str">
        <f t="shared" si="64"/>
        <v>No Build Required</v>
      </c>
      <c r="AI293" s="2" t="s">
        <v>4508</v>
      </c>
      <c r="AJ293" s="2" t="s">
        <v>4508</v>
      </c>
      <c r="AK293" s="84" t="str">
        <f>IF(Q293="",IF(U293="N","N/A",IF(AL293="","TBD",IF(AL293="N/A","N/A",IF(ISNUMBER(AL293),"Complete","")))),"Removed")</f>
        <v>N/A</v>
      </c>
      <c r="AL293" s="95" t="s">
        <v>4508</v>
      </c>
      <c r="AM293" s="89" t="str">
        <f>IF(Q293="",IF(AO293="","TBD",IF(AO293="N/A","N/A",IF(ISNUMBER(AO293),"Complete","TBD"))),"N/A")</f>
        <v>Complete</v>
      </c>
      <c r="AN293" s="2">
        <v>40912</v>
      </c>
      <c r="AO293" s="94">
        <v>40788</v>
      </c>
      <c r="AP293" s="97" t="str">
        <f>IF(Q293="",IF(AK293="N/A",IF(AM293="TBD","Waiting on Router","Ready"),"TBD"),"Removed")</f>
        <v>Ready</v>
      </c>
      <c r="AQ293" s="2">
        <v>40913</v>
      </c>
      <c r="AR293" s="4" t="s">
        <v>4066</v>
      </c>
      <c r="AS293" s="7">
        <v>1</v>
      </c>
      <c r="AT293" s="2"/>
      <c r="AU293" s="2"/>
      <c r="AV293" s="4"/>
    </row>
    <row r="294" spans="1:48">
      <c r="A294" s="2">
        <v>40753</v>
      </c>
      <c r="B294" s="73" t="s">
        <v>1983</v>
      </c>
      <c r="C294" s="73" t="s">
        <v>186</v>
      </c>
      <c r="D294" s="73" t="s">
        <v>774</v>
      </c>
      <c r="E294" s="3" t="s">
        <v>2722</v>
      </c>
      <c r="F294" s="73" t="s">
        <v>918</v>
      </c>
      <c r="G294" s="73" t="s">
        <v>4851</v>
      </c>
      <c r="H294" s="4" t="s">
        <v>5574</v>
      </c>
      <c r="I294" s="4" t="s">
        <v>5556</v>
      </c>
      <c r="J294" s="4">
        <v>26836</v>
      </c>
      <c r="K294" s="4" t="s">
        <v>5575</v>
      </c>
      <c r="L294" s="4" t="s">
        <v>5565</v>
      </c>
      <c r="M294" s="4" t="s">
        <v>5566</v>
      </c>
      <c r="N294" s="4" t="s">
        <v>5576</v>
      </c>
      <c r="O294" s="4">
        <v>444</v>
      </c>
      <c r="P294" s="3"/>
      <c r="Q294" s="4"/>
      <c r="R294" s="4" t="s">
        <v>5561</v>
      </c>
      <c r="S294" s="4" t="s">
        <v>2713</v>
      </c>
      <c r="T294" s="2"/>
      <c r="U294" s="77" t="str">
        <f t="shared" si="59"/>
        <v>N</v>
      </c>
      <c r="V294" s="77" t="str">
        <f t="shared" si="60"/>
        <v>N/A</v>
      </c>
      <c r="W294" s="34"/>
      <c r="X294" s="8" t="s">
        <v>4508</v>
      </c>
      <c r="Y294" s="2"/>
      <c r="Z294" s="2"/>
      <c r="AA294" s="84" t="str">
        <f t="shared" si="61"/>
        <v>N/A</v>
      </c>
      <c r="AB294" s="33">
        <v>0</v>
      </c>
      <c r="AC294" s="15">
        <f t="shared" si="62"/>
        <v>0</v>
      </c>
      <c r="AD294" s="2"/>
      <c r="AE294" s="92" t="str">
        <f t="shared" si="63"/>
        <v>N/A</v>
      </c>
      <c r="AF294" s="2"/>
      <c r="AG294" s="4" t="s">
        <v>2756</v>
      </c>
      <c r="AH294" s="89" t="str">
        <f t="shared" si="64"/>
        <v>No Build Required</v>
      </c>
      <c r="AI294" s="2" t="s">
        <v>4508</v>
      </c>
      <c r="AJ294" s="2" t="s">
        <v>4508</v>
      </c>
      <c r="AK294" s="84" t="str">
        <f>IF(Q294="",IF(U294="N","N/A",IF(AL294="","TBD",IF(AL294="N/A","N/A",IF(ISNUMBER(AL294),"Complete","")))),"Removed")</f>
        <v>N/A</v>
      </c>
      <c r="AL294" s="95" t="s">
        <v>4508</v>
      </c>
      <c r="AM294" s="89" t="str">
        <f>IF(Q294="",IF(AO294="","TBD",IF(AO294="N/A","N/A",IF(ISNUMBER(AO294),"Complete","TBD"))),"N/A")</f>
        <v>Complete</v>
      </c>
      <c r="AN294" s="2">
        <v>40912</v>
      </c>
      <c r="AO294" s="94">
        <v>40788</v>
      </c>
      <c r="AP294" s="97" t="str">
        <f>IF(Q294="",IF(AK294="N/A",IF(AM294="TBD","Waiting on Router","Ready"),"TBD"),"Removed")</f>
        <v>Ready</v>
      </c>
      <c r="AQ294" s="2">
        <v>40913</v>
      </c>
      <c r="AR294" s="4" t="s">
        <v>4066</v>
      </c>
      <c r="AS294" s="7">
        <v>1</v>
      </c>
      <c r="AT294" s="2"/>
      <c r="AU294" s="2"/>
      <c r="AV294" s="4"/>
    </row>
    <row r="295" spans="1:48">
      <c r="A295" s="2">
        <v>40753</v>
      </c>
      <c r="B295" s="73" t="s">
        <v>1984</v>
      </c>
      <c r="C295" s="73" t="s">
        <v>186</v>
      </c>
      <c r="D295" s="73" t="s">
        <v>774</v>
      </c>
      <c r="E295" s="3" t="s">
        <v>2722</v>
      </c>
      <c r="F295" s="73" t="s">
        <v>919</v>
      </c>
      <c r="G295" s="73" t="s">
        <v>4851</v>
      </c>
      <c r="H295" s="4" t="s">
        <v>5577</v>
      </c>
      <c r="I295" s="4" t="s">
        <v>5556</v>
      </c>
      <c r="J295" s="4">
        <v>26836</v>
      </c>
      <c r="K295" s="4" t="s">
        <v>5578</v>
      </c>
      <c r="L295" s="4" t="s">
        <v>5565</v>
      </c>
      <c r="M295" s="4" t="s">
        <v>5566</v>
      </c>
      <c r="N295" s="4" t="s">
        <v>5579</v>
      </c>
      <c r="O295" s="4">
        <v>445</v>
      </c>
      <c r="P295" s="3"/>
      <c r="Q295" s="4"/>
      <c r="R295" s="4" t="s">
        <v>5561</v>
      </c>
      <c r="S295" s="4" t="s">
        <v>2713</v>
      </c>
      <c r="T295" s="2"/>
      <c r="U295" s="77" t="str">
        <f t="shared" si="59"/>
        <v>N</v>
      </c>
      <c r="V295" s="77" t="str">
        <f t="shared" si="60"/>
        <v>N/A</v>
      </c>
      <c r="W295" s="34"/>
      <c r="X295" s="8" t="s">
        <v>4508</v>
      </c>
      <c r="Y295" s="2"/>
      <c r="Z295" s="2"/>
      <c r="AA295" s="84" t="str">
        <f t="shared" si="61"/>
        <v>N/A</v>
      </c>
      <c r="AB295" s="33">
        <v>0</v>
      </c>
      <c r="AC295" s="15">
        <f t="shared" si="62"/>
        <v>0</v>
      </c>
      <c r="AD295" s="2"/>
      <c r="AE295" s="92" t="str">
        <f t="shared" si="63"/>
        <v>N/A</v>
      </c>
      <c r="AF295" s="2"/>
      <c r="AG295" s="4" t="s">
        <v>2756</v>
      </c>
      <c r="AH295" s="89" t="str">
        <f t="shared" si="64"/>
        <v>No Build Required</v>
      </c>
      <c r="AI295" s="2" t="s">
        <v>4508</v>
      </c>
      <c r="AJ295" s="2" t="s">
        <v>4508</v>
      </c>
      <c r="AK295" s="84" t="str">
        <f>IF(Q295="",IF(U295="N","N/A",IF(AL295="","TBD",IF(AL295="N/A","N/A",IF(ISNUMBER(AL295),"Complete","")))),"Removed")</f>
        <v>N/A</v>
      </c>
      <c r="AL295" s="95" t="s">
        <v>4508</v>
      </c>
      <c r="AM295" s="89" t="str">
        <f>IF(Q295="",IF(AO295="","TBD",IF(AO295="N/A","N/A",IF(ISNUMBER(AO295),"Complete","TBD"))),"N/A")</f>
        <v>Complete</v>
      </c>
      <c r="AN295" s="2">
        <v>40912</v>
      </c>
      <c r="AO295" s="94">
        <v>40788</v>
      </c>
      <c r="AP295" s="97" t="str">
        <f>IF(Q295="",IF(AK295="N/A",IF(AM295="TBD","Waiting on Router","Ready"),"TBD"),"Removed")</f>
        <v>Ready</v>
      </c>
      <c r="AQ295" s="2">
        <v>40913</v>
      </c>
      <c r="AR295" s="4" t="s">
        <v>4066</v>
      </c>
      <c r="AS295" s="7">
        <v>1</v>
      </c>
      <c r="AT295" s="2"/>
      <c r="AU295" s="2"/>
      <c r="AV295" s="4"/>
    </row>
    <row r="296" spans="1:48">
      <c r="A296" s="2">
        <v>40753</v>
      </c>
      <c r="B296" s="73" t="s">
        <v>1985</v>
      </c>
      <c r="C296" s="73" t="s">
        <v>186</v>
      </c>
      <c r="D296" s="73" t="s">
        <v>763</v>
      </c>
      <c r="E296" s="4" t="s">
        <v>2722</v>
      </c>
      <c r="F296" s="73" t="s">
        <v>570</v>
      </c>
      <c r="G296" s="73" t="s">
        <v>4851</v>
      </c>
      <c r="H296" s="4" t="s">
        <v>5580</v>
      </c>
      <c r="I296" s="4" t="s">
        <v>5556</v>
      </c>
      <c r="J296" s="4">
        <v>26836</v>
      </c>
      <c r="K296" s="4" t="s">
        <v>5581</v>
      </c>
      <c r="L296" s="4"/>
      <c r="M296" s="4"/>
      <c r="N296" s="4" t="s">
        <v>5582</v>
      </c>
      <c r="O296" s="4">
        <v>821</v>
      </c>
      <c r="P296" s="4"/>
      <c r="Q296" s="4"/>
      <c r="R296" s="4" t="s">
        <v>5561</v>
      </c>
      <c r="S296" s="4" t="s">
        <v>2712</v>
      </c>
      <c r="T296" s="2"/>
      <c r="U296" s="77" t="str">
        <f t="shared" si="59"/>
        <v>N</v>
      </c>
      <c r="V296" s="77" t="str">
        <f t="shared" si="60"/>
        <v>N/A</v>
      </c>
      <c r="W296" s="34"/>
      <c r="X296" s="8" t="s">
        <v>4508</v>
      </c>
      <c r="Y296" s="2"/>
      <c r="Z296" s="2"/>
      <c r="AA296" s="84" t="str">
        <f t="shared" si="61"/>
        <v>N/A</v>
      </c>
      <c r="AB296" s="33">
        <v>0</v>
      </c>
      <c r="AC296" s="15">
        <f t="shared" si="62"/>
        <v>0</v>
      </c>
      <c r="AD296" s="2"/>
      <c r="AE296" s="92" t="str">
        <f t="shared" si="63"/>
        <v>N/A</v>
      </c>
      <c r="AF296" s="2"/>
      <c r="AG296" s="4" t="s">
        <v>2756</v>
      </c>
      <c r="AH296" s="89" t="str">
        <f t="shared" si="64"/>
        <v>No Build Required</v>
      </c>
      <c r="AI296" s="2" t="s">
        <v>4508</v>
      </c>
      <c r="AJ296" s="2" t="s">
        <v>4508</v>
      </c>
      <c r="AK296" s="84" t="str">
        <f>IF(Q296="",IF(U296="N","N/A",IF(AL296="","TBD",IF(AL296="N/A","N/A",IF(ISNUMBER(AL296),"Complete","")))),"Removed")</f>
        <v>N/A</v>
      </c>
      <c r="AL296" s="95" t="s">
        <v>4508</v>
      </c>
      <c r="AM296" s="89" t="str">
        <f>IF(Q296="",IF(AO296="","TBD",IF(AO296="N/A","N/A",IF(ISNUMBER(AO296),"Complete","TBD"))),"N/A")</f>
        <v>Complete</v>
      </c>
      <c r="AN296" s="2">
        <v>41152</v>
      </c>
      <c r="AO296" s="94">
        <v>41114</v>
      </c>
      <c r="AP296" s="97" t="str">
        <f>IF(Q296="",IF(AK296="N/A",IF(AM296="TBD","Waiting on Router","Ready"),"TBD"),"Removed")</f>
        <v>Ready</v>
      </c>
      <c r="AQ296" s="2">
        <v>41152</v>
      </c>
      <c r="AR296" s="4"/>
      <c r="AS296" s="7">
        <v>1</v>
      </c>
      <c r="AT296" s="2"/>
      <c r="AU296" s="2"/>
      <c r="AV296" s="4"/>
    </row>
    <row r="297" spans="1:48">
      <c r="A297" s="2">
        <v>40753</v>
      </c>
      <c r="B297" s="73" t="s">
        <v>1986</v>
      </c>
      <c r="C297" s="73" t="s">
        <v>186</v>
      </c>
      <c r="D297" s="73" t="s">
        <v>763</v>
      </c>
      <c r="E297" s="4" t="s">
        <v>2722</v>
      </c>
      <c r="F297" s="73" t="s">
        <v>545</v>
      </c>
      <c r="G297" s="73" t="s">
        <v>4851</v>
      </c>
      <c r="H297" s="4" t="s">
        <v>5583</v>
      </c>
      <c r="I297" s="4" t="s">
        <v>5563</v>
      </c>
      <c r="J297" s="4"/>
      <c r="K297" s="4" t="s">
        <v>5584</v>
      </c>
      <c r="L297" s="4"/>
      <c r="M297" s="4"/>
      <c r="N297" s="4" t="s">
        <v>5585</v>
      </c>
      <c r="O297" s="4">
        <v>818</v>
      </c>
      <c r="P297" s="4"/>
      <c r="Q297" s="4"/>
      <c r="R297" s="4" t="s">
        <v>5561</v>
      </c>
      <c r="S297" s="4" t="s">
        <v>2712</v>
      </c>
      <c r="T297" s="2"/>
      <c r="U297" s="77" t="str">
        <f t="shared" si="59"/>
        <v>N</v>
      </c>
      <c r="V297" s="77" t="str">
        <f t="shared" si="60"/>
        <v>N/A</v>
      </c>
      <c r="W297" s="34"/>
      <c r="X297" s="8" t="s">
        <v>4508</v>
      </c>
      <c r="Y297" s="2"/>
      <c r="Z297" s="2"/>
      <c r="AA297" s="84" t="str">
        <f t="shared" si="61"/>
        <v>N/A</v>
      </c>
      <c r="AB297" s="33">
        <v>0</v>
      </c>
      <c r="AC297" s="15">
        <f t="shared" si="62"/>
        <v>0</v>
      </c>
      <c r="AD297" s="2"/>
      <c r="AE297" s="92" t="str">
        <f t="shared" si="63"/>
        <v>N/A</v>
      </c>
      <c r="AF297" s="2"/>
      <c r="AG297" s="4" t="s">
        <v>2756</v>
      </c>
      <c r="AH297" s="89" t="str">
        <f t="shared" si="64"/>
        <v>No Build Required</v>
      </c>
      <c r="AI297" s="2" t="s">
        <v>4508</v>
      </c>
      <c r="AJ297" s="2" t="s">
        <v>4508</v>
      </c>
      <c r="AK297" s="84" t="str">
        <f>IF(Q297="",IF(U297="N","N/A",IF(AL297="","TBD",IF(AL297="N/A","N/A",IF(ISNUMBER(AL297),"Complete","")))),"Removed")</f>
        <v>N/A</v>
      </c>
      <c r="AL297" s="95" t="s">
        <v>4508</v>
      </c>
      <c r="AM297" s="89" t="str">
        <f>IF(Q297="",IF(AO297="","TBD",IF(AO297="N/A","N/A",IF(ISNUMBER(AO297),"Complete","TBD"))),"N/A")</f>
        <v>Complete</v>
      </c>
      <c r="AN297" s="2">
        <v>41152</v>
      </c>
      <c r="AO297" s="94">
        <v>41114</v>
      </c>
      <c r="AP297" s="97" t="str">
        <f>IF(Q297="",IF(AK297="N/A",IF(AM297="TBD","Waiting on Router","Ready"),"TBD"),"Removed")</f>
        <v>Ready</v>
      </c>
      <c r="AQ297" s="2">
        <v>41152</v>
      </c>
      <c r="AR297" s="4"/>
      <c r="AS297" s="7">
        <v>1</v>
      </c>
      <c r="AT297" s="2"/>
      <c r="AU297" s="2"/>
      <c r="AV297" s="4"/>
    </row>
    <row r="298" spans="1:48">
      <c r="A298" s="1">
        <v>40753</v>
      </c>
      <c r="B298" s="74" t="s">
        <v>1987</v>
      </c>
      <c r="C298" s="74" t="s">
        <v>186</v>
      </c>
      <c r="D298" s="74" t="s">
        <v>761</v>
      </c>
      <c r="E298" s="9" t="s">
        <v>2722</v>
      </c>
      <c r="F298" s="79" t="s">
        <v>187</v>
      </c>
      <c r="G298" s="74" t="s">
        <v>4851</v>
      </c>
      <c r="H298" s="9" t="s">
        <v>5586</v>
      </c>
      <c r="I298" s="9" t="s">
        <v>5556</v>
      </c>
      <c r="J298" s="9">
        <v>26836</v>
      </c>
      <c r="K298" s="9" t="s">
        <v>5587</v>
      </c>
      <c r="L298" s="7" t="s">
        <v>5588</v>
      </c>
      <c r="M298" s="9" t="s">
        <v>5589</v>
      </c>
      <c r="N298" s="9" t="s">
        <v>5590</v>
      </c>
      <c r="O298" s="9">
        <v>1360</v>
      </c>
      <c r="P298" s="9"/>
      <c r="Q298" s="7"/>
      <c r="R298" s="7" t="s">
        <v>5561</v>
      </c>
      <c r="S298" s="9"/>
      <c r="T298" s="1"/>
      <c r="U298" s="77" t="str">
        <f t="shared" si="59"/>
        <v>N</v>
      </c>
      <c r="V298" s="77" t="str">
        <f t="shared" si="60"/>
        <v>N/A</v>
      </c>
      <c r="W298" s="32"/>
      <c r="X298" s="8" t="s">
        <v>4508</v>
      </c>
      <c r="Y298" s="1"/>
      <c r="Z298" s="1"/>
      <c r="AA298" s="84" t="str">
        <f t="shared" si="61"/>
        <v>N/A</v>
      </c>
      <c r="AB298" s="33">
        <v>0</v>
      </c>
      <c r="AC298" s="15">
        <f t="shared" si="62"/>
        <v>0</v>
      </c>
      <c r="AD298" s="1"/>
      <c r="AE298" s="92" t="str">
        <f t="shared" si="63"/>
        <v>N/A</v>
      </c>
      <c r="AF298" s="1"/>
      <c r="AG298" s="9" t="s">
        <v>2756</v>
      </c>
      <c r="AH298" s="89" t="str">
        <f t="shared" si="64"/>
        <v>No Build Required</v>
      </c>
      <c r="AI298" s="1" t="s">
        <v>4508</v>
      </c>
      <c r="AJ298" s="1" t="s">
        <v>4508</v>
      </c>
      <c r="AK298" s="84" t="str">
        <f>IF(Q298="",IF(U298="N","N/A",IF(AL298="","TBD",IF(AL298="N/A","N/A",IF(ISNUMBER(AL298),"Complete","")))),"Removed")</f>
        <v>N/A</v>
      </c>
      <c r="AL298" s="95" t="s">
        <v>4508</v>
      </c>
      <c r="AM298" s="89" t="str">
        <f>IF(Q298="",IF(AO298="","TBD",IF(AO298="N/A","N/A",IF(ISNUMBER(AO298),"Complete","TBD"))),"N/A")</f>
        <v>Complete</v>
      </c>
      <c r="AN298" s="1">
        <v>40976</v>
      </c>
      <c r="AO298" s="93">
        <v>40968</v>
      </c>
      <c r="AP298" s="97" t="str">
        <f>IF(Q298="",IF(AK298="N/A",IF(AM298="TBD","Waiting on Router","Ready"),"TBD"),"Removed")</f>
        <v>Ready</v>
      </c>
      <c r="AQ298" s="1">
        <v>40976</v>
      </c>
      <c r="AR298" s="7"/>
      <c r="AS298" s="9">
        <v>1</v>
      </c>
      <c r="AT298" s="1"/>
      <c r="AU298" s="1"/>
      <c r="AV298" s="7"/>
    </row>
    <row r="299" spans="1:48">
      <c r="A299" s="1">
        <v>40753</v>
      </c>
      <c r="B299" s="72" t="s">
        <v>1988</v>
      </c>
      <c r="C299" s="72" t="s">
        <v>186</v>
      </c>
      <c r="D299" s="72" t="s">
        <v>710</v>
      </c>
      <c r="E299" s="8" t="s">
        <v>2722</v>
      </c>
      <c r="F299" s="73" t="s">
        <v>1681</v>
      </c>
      <c r="G299" s="72" t="s">
        <v>4851</v>
      </c>
      <c r="H299" s="8" t="s">
        <v>5591</v>
      </c>
      <c r="I299" s="8" t="s">
        <v>5556</v>
      </c>
      <c r="J299" s="8">
        <v>26836</v>
      </c>
      <c r="K299" s="8" t="s">
        <v>5592</v>
      </c>
      <c r="L299" s="4" t="s">
        <v>5593</v>
      </c>
      <c r="M299" s="8" t="s">
        <v>5594</v>
      </c>
      <c r="N299" s="8" t="s">
        <v>5595</v>
      </c>
      <c r="O299" s="8">
        <v>1096</v>
      </c>
      <c r="P299" s="8"/>
      <c r="Q299" s="4"/>
      <c r="R299" s="4" t="s">
        <v>5561</v>
      </c>
      <c r="S299" s="8" t="s">
        <v>2714</v>
      </c>
      <c r="T299" s="1"/>
      <c r="U299" s="77" t="str">
        <f t="shared" si="59"/>
        <v>N</v>
      </c>
      <c r="V299" s="77" t="str">
        <f t="shared" si="60"/>
        <v>N/A</v>
      </c>
      <c r="W299" s="32"/>
      <c r="X299" s="8" t="s">
        <v>4508</v>
      </c>
      <c r="Y299" s="1"/>
      <c r="Z299" s="1"/>
      <c r="AA299" s="84" t="str">
        <f t="shared" si="61"/>
        <v>N/A</v>
      </c>
      <c r="AB299" s="33">
        <v>0</v>
      </c>
      <c r="AC299" s="15">
        <f t="shared" si="62"/>
        <v>0</v>
      </c>
      <c r="AD299" s="1"/>
      <c r="AE299" s="92" t="str">
        <f t="shared" si="63"/>
        <v>N/A</v>
      </c>
      <c r="AF299" s="1"/>
      <c r="AG299" s="8" t="s">
        <v>2756</v>
      </c>
      <c r="AH299" s="89" t="str">
        <f t="shared" si="64"/>
        <v>No Build Required</v>
      </c>
      <c r="AI299" s="1" t="s">
        <v>4508</v>
      </c>
      <c r="AJ299" s="1" t="s">
        <v>4508</v>
      </c>
      <c r="AK299" s="84" t="str">
        <f>IF(Q299="",IF(U299="N","N/A",IF(AL299="","TBD",IF(AL299="N/A","N/A",IF(ISNUMBER(AL299),"Complete","")))),"Removed")</f>
        <v>N/A</v>
      </c>
      <c r="AL299" s="95" t="s">
        <v>4508</v>
      </c>
      <c r="AM299" s="89" t="str">
        <f>IF(Q299="",IF(AO299="","TBD",IF(AO299="N/A","N/A",IF(ISNUMBER(AO299),"Complete","TBD"))),"N/A")</f>
        <v>Complete</v>
      </c>
      <c r="AN299" s="1">
        <v>40912</v>
      </c>
      <c r="AO299" s="93">
        <v>40891</v>
      </c>
      <c r="AP299" s="97" t="str">
        <f>IF(Q299="",IF(AK299="N/A",IF(AM299="TBD","Waiting on Router","Ready"),"TBD"),"Removed")</f>
        <v>Ready</v>
      </c>
      <c r="AQ299" s="1">
        <v>40913</v>
      </c>
      <c r="AR299" s="4"/>
      <c r="AS299" s="9">
        <v>1</v>
      </c>
      <c r="AT299" s="1"/>
      <c r="AU299" s="1"/>
      <c r="AV299" s="4"/>
    </row>
    <row r="300" spans="1:48">
      <c r="A300" s="10">
        <v>40753</v>
      </c>
      <c r="B300" s="78" t="s">
        <v>1989</v>
      </c>
      <c r="C300" s="78" t="s">
        <v>186</v>
      </c>
      <c r="D300" s="78" t="s">
        <v>1554</v>
      </c>
      <c r="E300" s="11" t="s">
        <v>2722</v>
      </c>
      <c r="F300" s="78" t="s">
        <v>1643</v>
      </c>
      <c r="G300" s="78" t="s">
        <v>4851</v>
      </c>
      <c r="H300" s="11" t="s">
        <v>6680</v>
      </c>
      <c r="I300" s="11" t="s">
        <v>5556</v>
      </c>
      <c r="J300" s="11">
        <v>26836</v>
      </c>
      <c r="K300" s="11" t="s">
        <v>5596</v>
      </c>
      <c r="L300" s="11" t="s">
        <v>5597</v>
      </c>
      <c r="M300" s="11" t="s">
        <v>5598</v>
      </c>
      <c r="N300" s="11" t="s">
        <v>5599</v>
      </c>
      <c r="O300" s="11">
        <v>878</v>
      </c>
      <c r="P300" s="11" t="s">
        <v>4388</v>
      </c>
      <c r="Q300" s="11"/>
      <c r="R300" s="11" t="s">
        <v>5561</v>
      </c>
      <c r="S300" s="11" t="s">
        <v>2715</v>
      </c>
      <c r="T300" s="10"/>
      <c r="U300" s="77" t="str">
        <f t="shared" si="59"/>
        <v>N</v>
      </c>
      <c r="V300" s="77" t="str">
        <f t="shared" si="60"/>
        <v>N/A</v>
      </c>
      <c r="W300" s="42"/>
      <c r="X300" s="8" t="s">
        <v>4508</v>
      </c>
      <c r="Y300" s="10"/>
      <c r="Z300" s="10"/>
      <c r="AA300" s="84" t="str">
        <f t="shared" si="61"/>
        <v>N/A</v>
      </c>
      <c r="AB300" s="33">
        <v>0</v>
      </c>
      <c r="AC300" s="15">
        <f t="shared" si="62"/>
        <v>0</v>
      </c>
      <c r="AD300" s="10"/>
      <c r="AE300" s="92" t="str">
        <f t="shared" si="63"/>
        <v>N/A</v>
      </c>
      <c r="AF300" s="10"/>
      <c r="AG300" s="11" t="s">
        <v>2756</v>
      </c>
      <c r="AH300" s="89" t="str">
        <f t="shared" si="64"/>
        <v>No Build Required</v>
      </c>
      <c r="AI300" s="10" t="s">
        <v>4508</v>
      </c>
      <c r="AJ300" s="10" t="s">
        <v>4508</v>
      </c>
      <c r="AK300" s="84" t="str">
        <f>IF(Q300="",IF(U300="N","N/A",IF(AL300="","TBD",IF(AL300="N/A","N/A",IF(ISNUMBER(AL300),"Complete","")))),"Removed")</f>
        <v>N/A</v>
      </c>
      <c r="AL300" s="95" t="s">
        <v>4508</v>
      </c>
      <c r="AM300" s="89" t="str">
        <f>IF(Q300="",IF(AO300="","TBD",IF(AO300="N/A","N/A",IF(ISNUMBER(AO300),"Complete","TBD"))),"N/A")</f>
        <v>Complete</v>
      </c>
      <c r="AN300" s="10">
        <v>40912</v>
      </c>
      <c r="AO300" s="96">
        <v>40877</v>
      </c>
      <c r="AP300" s="97" t="str">
        <f>IF(Q300="",IF(AK300="N/A",IF(AM300="TBD","Waiting on Router","Ready"),"TBD"),"Removed")</f>
        <v>Ready</v>
      </c>
      <c r="AQ300" s="10">
        <v>40913</v>
      </c>
      <c r="AR300" s="11"/>
      <c r="AS300" s="44">
        <v>1</v>
      </c>
      <c r="AT300" s="10"/>
      <c r="AU300" s="10"/>
      <c r="AV300" s="11"/>
    </row>
    <row r="301" spans="1:48">
      <c r="A301" s="13"/>
      <c r="B301" s="78" t="s">
        <v>5027</v>
      </c>
      <c r="C301" s="78" t="s">
        <v>186</v>
      </c>
      <c r="D301" s="78" t="s">
        <v>4566</v>
      </c>
      <c r="E301" s="11" t="s">
        <v>2722</v>
      </c>
      <c r="F301" s="78" t="s">
        <v>4583</v>
      </c>
      <c r="G301" s="81" t="s">
        <v>4851</v>
      </c>
      <c r="H301" s="11" t="s">
        <v>5600</v>
      </c>
      <c r="I301" s="11" t="s">
        <v>5556</v>
      </c>
      <c r="J301" s="11">
        <v>26836</v>
      </c>
      <c r="K301" s="6"/>
      <c r="L301" s="11"/>
      <c r="M301" s="6"/>
      <c r="N301" s="6" t="s">
        <v>5601</v>
      </c>
      <c r="O301" s="6">
        <v>1157</v>
      </c>
      <c r="P301" s="6"/>
      <c r="Q301" s="11"/>
      <c r="R301" s="11" t="s">
        <v>5222</v>
      </c>
      <c r="S301" s="6"/>
      <c r="T301" s="13"/>
      <c r="U301" s="77" t="str">
        <f t="shared" ref="U301:U315" si="65">IF(T301="","N","Y")</f>
        <v>N</v>
      </c>
      <c r="V301" s="77" t="str">
        <f t="shared" ref="V301:V315" si="66">IF(T301="","N/A",IF(T301="TBD","N","Y"))</f>
        <v>N/A</v>
      </c>
      <c r="W301" s="22"/>
      <c r="X301" s="8" t="s">
        <v>4508</v>
      </c>
      <c r="Y301" s="13"/>
      <c r="Z301" s="13"/>
      <c r="AA301" s="84" t="str">
        <f t="shared" ref="AA301:AA328" si="67">IF(V301="N/A","N/A",IF(Z301="","N","Y"))</f>
        <v>N/A</v>
      </c>
      <c r="AB301" s="33">
        <v>0</v>
      </c>
      <c r="AC301" s="15">
        <f t="shared" ref="AC301:AC328" si="68">IF(U301="N",0,IF(AB301="","TBD",IF(AB301="N/A",0,IF(ISNUMBER(AB301)=TRUE,AB301,"Included"))))</f>
        <v>0</v>
      </c>
      <c r="AD301" s="13"/>
      <c r="AE301" s="92" t="str">
        <f t="shared" ref="AE301:AE328" si="69">IF(Q301="",IF(U301="N","N/A",IF(AD301="N/A","N/A",IF(AD301="","TBD",IF(ISNUMBER(AF301),"Complete","Complete")))),"""Removed")</f>
        <v>N/A</v>
      </c>
      <c r="AF301" s="13"/>
      <c r="AG301" s="6" t="s">
        <v>2756</v>
      </c>
      <c r="AH301" s="89" t="str">
        <f t="shared" ref="AH301:AH328" si="70">IF(Q301="",IF(U301="N","No Build Required",IF(AG301="N","No Build Required",IF(AG301="N/A","No Build Required",IF(AG301="","TBD",IF(ISNUMBER(AJ301),"Complete",IF(ISNUMBER(AI301),"Scheduled","TBD")))))),"Removed")</f>
        <v>No Build Required</v>
      </c>
      <c r="AI301" s="2" t="s">
        <v>4508</v>
      </c>
      <c r="AJ301" s="2" t="s">
        <v>4508</v>
      </c>
      <c r="AK301" s="84" t="str">
        <f>IF(Q301="",IF(U301="N","N/A",IF(AL301="","TBD",IF(AL301="N/A","N/A",IF(ISNUMBER(AL301),"Complete","")))),"Removed")</f>
        <v>N/A</v>
      </c>
      <c r="AL301" s="95" t="s">
        <v>4508</v>
      </c>
      <c r="AM301" s="89" t="str">
        <f>IF(Q301="",IF(AO301="","TBD",IF(AO301="N/A","N/A",IF(ISNUMBER(AO301),"Complete","TBD"))),"N/A")</f>
        <v>Complete</v>
      </c>
      <c r="AN301" s="13"/>
      <c r="AO301" s="95">
        <v>41317</v>
      </c>
      <c r="AP301" s="97" t="str">
        <f>IF(Q301="",IF(AK301="N/A",IF(AM301="TBD","Waiting on Router","Ready"),"TBD"),"Removed")</f>
        <v>Ready</v>
      </c>
      <c r="AQ301" s="13"/>
      <c r="AR301" s="11"/>
      <c r="AS301" s="11">
        <v>2</v>
      </c>
      <c r="AT301" s="13"/>
      <c r="AU301" s="13"/>
      <c r="AV301" s="11"/>
    </row>
    <row r="302" spans="1:48">
      <c r="A302" s="1"/>
      <c r="B302" s="72" t="s">
        <v>1990</v>
      </c>
      <c r="C302" s="72" t="s">
        <v>196</v>
      </c>
      <c r="D302" s="72" t="s">
        <v>1453</v>
      </c>
      <c r="E302" s="19" t="s">
        <v>2717</v>
      </c>
      <c r="F302" s="73" t="s">
        <v>1470</v>
      </c>
      <c r="G302" s="72" t="s">
        <v>4852</v>
      </c>
      <c r="H302" s="8" t="s">
        <v>1516</v>
      </c>
      <c r="I302" s="8" t="s">
        <v>129</v>
      </c>
      <c r="J302" s="8">
        <v>26301</v>
      </c>
      <c r="K302" s="8" t="s">
        <v>3232</v>
      </c>
      <c r="L302" s="4" t="s">
        <v>3631</v>
      </c>
      <c r="M302" s="8" t="s">
        <v>3632</v>
      </c>
      <c r="N302" s="8" t="s">
        <v>4231</v>
      </c>
      <c r="O302" s="8">
        <v>571</v>
      </c>
      <c r="P302" s="19" t="s">
        <v>4872</v>
      </c>
      <c r="Q302" s="4"/>
      <c r="R302" s="4" t="s">
        <v>2727</v>
      </c>
      <c r="S302" s="8" t="s">
        <v>2712</v>
      </c>
      <c r="T302" s="1">
        <v>40669</v>
      </c>
      <c r="U302" s="84" t="str">
        <f t="shared" si="65"/>
        <v>Y</v>
      </c>
      <c r="V302" s="84" t="str">
        <f t="shared" si="66"/>
        <v>Y</v>
      </c>
      <c r="W302" s="32">
        <v>3976.18</v>
      </c>
      <c r="X302" s="8" t="s">
        <v>2756</v>
      </c>
      <c r="Y302" s="1"/>
      <c r="Z302" s="1">
        <v>40689</v>
      </c>
      <c r="AA302" s="84" t="str">
        <f t="shared" si="67"/>
        <v>Y</v>
      </c>
      <c r="AB302" s="33">
        <v>533</v>
      </c>
      <c r="AC302" s="15">
        <f t="shared" si="68"/>
        <v>533</v>
      </c>
      <c r="AD302" s="1">
        <v>40822</v>
      </c>
      <c r="AE302" s="92" t="str">
        <f t="shared" si="69"/>
        <v>Complete</v>
      </c>
      <c r="AF302" s="1">
        <v>40820</v>
      </c>
      <c r="AG302" s="8" t="s">
        <v>2756</v>
      </c>
      <c r="AH302" s="89" t="str">
        <f t="shared" si="70"/>
        <v>No Build Required</v>
      </c>
      <c r="AI302" s="2" t="s">
        <v>4508</v>
      </c>
      <c r="AJ302" s="2" t="s">
        <v>4508</v>
      </c>
      <c r="AK302" s="84" t="str">
        <f>IF(Q302="",IF(U302="N","N/A",IF(AL302="","TBD",IF(AL302="N/A","N/A",IF(ISNUMBER(AL302),"Complete","")))),"Removed")</f>
        <v>Complete</v>
      </c>
      <c r="AL302" s="93">
        <v>40822</v>
      </c>
      <c r="AM302" s="89" t="str">
        <f>IF(Q302="",IF(AO302="","TBD",IF(AO302="N/A","N/A",IF(ISNUMBER(AO302),"Complete","TBD"))),"N/A")</f>
        <v>Complete</v>
      </c>
      <c r="AN302" s="1">
        <v>41131</v>
      </c>
      <c r="AO302" s="93">
        <v>41066</v>
      </c>
      <c r="AP302" s="97" t="str">
        <f>IF(Q302="",IF(AK302="Complete",IF(AM302="TBD","Waiting on Router","Ready"),"Pending Fiber Completion"),"Removed")</f>
        <v>Ready</v>
      </c>
      <c r="AQ302" s="1">
        <v>41131</v>
      </c>
      <c r="AR302" s="4" t="s">
        <v>4037</v>
      </c>
      <c r="AS302" s="9">
        <v>1</v>
      </c>
      <c r="AT302" s="1"/>
      <c r="AU302" s="1"/>
      <c r="AV302" s="4"/>
    </row>
    <row r="303" spans="1:48">
      <c r="A303" s="1"/>
      <c r="B303" s="72" t="s">
        <v>1991</v>
      </c>
      <c r="C303" s="72" t="s">
        <v>196</v>
      </c>
      <c r="D303" s="72" t="s">
        <v>762</v>
      </c>
      <c r="E303" s="19" t="s">
        <v>2717</v>
      </c>
      <c r="F303" s="73" t="s">
        <v>1723</v>
      </c>
      <c r="G303" s="72" t="s">
        <v>4852</v>
      </c>
      <c r="H303" s="8" t="s">
        <v>1724</v>
      </c>
      <c r="I303" s="8" t="s">
        <v>129</v>
      </c>
      <c r="J303" s="8">
        <v>26301</v>
      </c>
      <c r="K303" s="8" t="s">
        <v>3231</v>
      </c>
      <c r="L303" s="4" t="s">
        <v>3986</v>
      </c>
      <c r="M303" s="8"/>
      <c r="N303" s="8" t="s">
        <v>4528</v>
      </c>
      <c r="O303" s="8">
        <v>614</v>
      </c>
      <c r="P303" s="19" t="s">
        <v>4812</v>
      </c>
      <c r="Q303" s="4"/>
      <c r="R303" s="4" t="s">
        <v>2727</v>
      </c>
      <c r="S303" s="8" t="s">
        <v>1727</v>
      </c>
      <c r="T303" s="1" t="s">
        <v>4035</v>
      </c>
      <c r="U303" s="84" t="str">
        <f t="shared" si="65"/>
        <v>Y</v>
      </c>
      <c r="V303" s="84" t="str">
        <f t="shared" si="66"/>
        <v>Y</v>
      </c>
      <c r="W303" s="32" t="s">
        <v>4036</v>
      </c>
      <c r="X303" s="8" t="s">
        <v>2756</v>
      </c>
      <c r="Y303" s="1"/>
      <c r="Z303" s="1">
        <v>40885</v>
      </c>
      <c r="AA303" s="84" t="str">
        <f t="shared" si="67"/>
        <v>Y</v>
      </c>
      <c r="AB303" s="33">
        <v>800</v>
      </c>
      <c r="AC303" s="15">
        <f t="shared" si="68"/>
        <v>800</v>
      </c>
      <c r="AD303" s="1">
        <v>40816</v>
      </c>
      <c r="AE303" s="92" t="str">
        <f t="shared" si="69"/>
        <v>Complete</v>
      </c>
      <c r="AF303" s="1">
        <v>40816</v>
      </c>
      <c r="AG303" s="8" t="s">
        <v>2756</v>
      </c>
      <c r="AH303" s="89" t="str">
        <f t="shared" si="70"/>
        <v>No Build Required</v>
      </c>
      <c r="AI303" s="2" t="s">
        <v>4508</v>
      </c>
      <c r="AJ303" s="2" t="s">
        <v>4508</v>
      </c>
      <c r="AK303" s="84" t="str">
        <f>IF(Q303="",IF(U303="N","N/A",IF(AL303="","TBD",IF(AL303="N/A","N/A",IF(ISNUMBER(AL303),"Complete","")))),"Removed")</f>
        <v>Complete</v>
      </c>
      <c r="AL303" s="93">
        <v>40816</v>
      </c>
      <c r="AM303" s="89" t="str">
        <f>IF(Q303="",IF(AO303="","TBD",IF(AO303="N/A","N/A",IF(ISNUMBER(AO303),"Complete","TBD"))),"N/A")</f>
        <v>Complete</v>
      </c>
      <c r="AN303" s="1">
        <v>41131</v>
      </c>
      <c r="AO303" s="93">
        <v>41100</v>
      </c>
      <c r="AP303" s="97" t="str">
        <f>IF(Q303="",IF(AK303="Complete",IF(AM303="TBD","Waiting on Router","Ready"),"Pending Fiber Completion"),"Removed")</f>
        <v>Ready</v>
      </c>
      <c r="AQ303" s="1">
        <v>41131</v>
      </c>
      <c r="AR303" s="4" t="s">
        <v>4038</v>
      </c>
      <c r="AS303" s="9">
        <v>1</v>
      </c>
      <c r="AT303" s="1"/>
      <c r="AU303" s="1"/>
      <c r="AV303" s="4"/>
    </row>
    <row r="304" spans="1:48">
      <c r="A304" s="2"/>
      <c r="B304" s="73" t="s">
        <v>1992</v>
      </c>
      <c r="C304" s="73" t="s">
        <v>196</v>
      </c>
      <c r="D304" s="73" t="s">
        <v>774</v>
      </c>
      <c r="E304" s="3" t="s">
        <v>2717</v>
      </c>
      <c r="F304" s="73" t="s">
        <v>920</v>
      </c>
      <c r="G304" s="73" t="s">
        <v>4852</v>
      </c>
      <c r="H304" s="4" t="s">
        <v>921</v>
      </c>
      <c r="I304" s="4" t="s">
        <v>129</v>
      </c>
      <c r="J304" s="4">
        <v>26301</v>
      </c>
      <c r="K304" s="4" t="s">
        <v>3230</v>
      </c>
      <c r="L304" s="4" t="s">
        <v>3710</v>
      </c>
      <c r="M304" s="4" t="s">
        <v>3711</v>
      </c>
      <c r="N304" s="4" t="s">
        <v>3541</v>
      </c>
      <c r="O304" s="4">
        <v>333</v>
      </c>
      <c r="P304" s="3"/>
      <c r="Q304" s="4"/>
      <c r="R304" s="4" t="s">
        <v>2727</v>
      </c>
      <c r="S304" s="4" t="s">
        <v>2713</v>
      </c>
      <c r="T304" s="2">
        <v>40648</v>
      </c>
      <c r="U304" s="88" t="str">
        <f t="shared" si="65"/>
        <v>Y</v>
      </c>
      <c r="V304" s="88" t="str">
        <f t="shared" si="66"/>
        <v>Y</v>
      </c>
      <c r="W304" s="34">
        <v>104619.04</v>
      </c>
      <c r="X304" s="4" t="s">
        <v>2756</v>
      </c>
      <c r="Y304" s="2"/>
      <c r="Z304" s="2">
        <v>40800</v>
      </c>
      <c r="AA304" s="84" t="str">
        <f t="shared" si="67"/>
        <v>Y</v>
      </c>
      <c r="AB304" s="35">
        <v>14024</v>
      </c>
      <c r="AC304" s="15">
        <f t="shared" si="68"/>
        <v>14024</v>
      </c>
      <c r="AD304" s="2">
        <v>40878</v>
      </c>
      <c r="AE304" s="92" t="str">
        <f t="shared" si="69"/>
        <v>Complete</v>
      </c>
      <c r="AF304" s="2">
        <v>40857</v>
      </c>
      <c r="AG304" s="4" t="s">
        <v>697</v>
      </c>
      <c r="AH304" s="89" t="str">
        <f t="shared" si="70"/>
        <v>Complete</v>
      </c>
      <c r="AI304" s="2">
        <v>41039</v>
      </c>
      <c r="AJ304" s="2">
        <v>40982</v>
      </c>
      <c r="AK304" s="84" t="str">
        <f>IF(Q304="",IF(U304="N","N/A",IF(AL304="","TBD",IF(AL304="N/A","N/A",IF(ISNUMBER(AL304),"Complete","")))),"Removed")</f>
        <v>Complete</v>
      </c>
      <c r="AL304" s="94">
        <v>41011</v>
      </c>
      <c r="AM304" s="89" t="str">
        <f>IF(Q304="",IF(AO304="","TBD",IF(AO304="N/A","N/A",IF(ISNUMBER(AO304),"Complete","TBD"))),"N/A")</f>
        <v>Complete</v>
      </c>
      <c r="AN304" s="1">
        <v>41131</v>
      </c>
      <c r="AO304" s="94">
        <v>41120</v>
      </c>
      <c r="AP304" s="97" t="str">
        <f>IF(Q304="",IF(AK304="Complete",IF(AM304="TBD","Waiting on Router","Ready"),"Pending Fiber Completion"),"Removed")</f>
        <v>Ready</v>
      </c>
      <c r="AQ304" s="1">
        <v>41131</v>
      </c>
      <c r="AR304" s="4" t="s">
        <v>4690</v>
      </c>
      <c r="AS304" s="7">
        <v>1</v>
      </c>
      <c r="AT304" s="2"/>
      <c r="AU304" s="2"/>
      <c r="AV304" s="4"/>
    </row>
    <row r="305" spans="1:48" ht="31.5">
      <c r="A305" s="2" t="s">
        <v>4070</v>
      </c>
      <c r="B305" s="73" t="s">
        <v>1993</v>
      </c>
      <c r="C305" s="73" t="s">
        <v>196</v>
      </c>
      <c r="D305" s="73" t="s">
        <v>763</v>
      </c>
      <c r="E305" s="4" t="s">
        <v>2717</v>
      </c>
      <c r="F305" s="73" t="s">
        <v>592</v>
      </c>
      <c r="G305" s="73" t="s">
        <v>4854</v>
      </c>
      <c r="H305" s="4" t="s">
        <v>593</v>
      </c>
      <c r="I305" s="4" t="s">
        <v>105</v>
      </c>
      <c r="J305" s="4">
        <v>26330</v>
      </c>
      <c r="K305" s="4" t="s">
        <v>3229</v>
      </c>
      <c r="L305" s="4"/>
      <c r="M305" s="4"/>
      <c r="N305" s="4"/>
      <c r="O305" s="4"/>
      <c r="P305" s="4"/>
      <c r="Q305" s="4"/>
      <c r="R305" s="4" t="s">
        <v>2727</v>
      </c>
      <c r="S305" s="4" t="s">
        <v>2712</v>
      </c>
      <c r="T305" s="2">
        <v>40669</v>
      </c>
      <c r="U305" s="86" t="str">
        <f t="shared" si="65"/>
        <v>Y</v>
      </c>
      <c r="V305" s="86" t="str">
        <f t="shared" si="66"/>
        <v>Y</v>
      </c>
      <c r="W305" s="34">
        <v>7452.54</v>
      </c>
      <c r="X305" s="4" t="s">
        <v>2756</v>
      </c>
      <c r="Y305" s="2"/>
      <c r="Z305" s="2">
        <v>40689</v>
      </c>
      <c r="AA305" s="84" t="str">
        <f t="shared" si="67"/>
        <v>Y</v>
      </c>
      <c r="AB305" s="35">
        <v>999</v>
      </c>
      <c r="AC305" s="15">
        <f t="shared" si="68"/>
        <v>999</v>
      </c>
      <c r="AD305" s="2">
        <v>40660</v>
      </c>
      <c r="AE305" s="92" t="str">
        <f t="shared" si="69"/>
        <v>Complete</v>
      </c>
      <c r="AF305" s="2">
        <v>40660</v>
      </c>
      <c r="AG305" s="4" t="s">
        <v>2756</v>
      </c>
      <c r="AH305" s="89" t="str">
        <f t="shared" si="70"/>
        <v>No Build Required</v>
      </c>
      <c r="AI305" s="2" t="s">
        <v>4508</v>
      </c>
      <c r="AJ305" s="2" t="s">
        <v>4508</v>
      </c>
      <c r="AK305" s="84" t="str">
        <f>IF(Q305="",IF(U305="N","N/A",IF(AL305="","TBD",IF(AL305="N/A","N/A",IF(ISNUMBER(AL305),"Complete","")))),"Removed")</f>
        <v>Complete</v>
      </c>
      <c r="AL305" s="94">
        <v>40660</v>
      </c>
      <c r="AM305" s="89" t="s">
        <v>4508</v>
      </c>
      <c r="AN305" s="2">
        <v>40912</v>
      </c>
      <c r="AO305" s="94"/>
      <c r="AP305" s="97" t="str">
        <f>IF(Q305="",IF(AK305="Complete",IF(AM305="TBD","Waiting on Router","Ready"),"Pending Fiber Completion"),"Removed")</f>
        <v>Ready</v>
      </c>
      <c r="AQ305" s="2">
        <v>40913</v>
      </c>
      <c r="AR305" s="4" t="s">
        <v>6804</v>
      </c>
      <c r="AS305" s="7">
        <v>1</v>
      </c>
      <c r="AT305" s="2"/>
      <c r="AU305" s="2"/>
      <c r="AV305" s="4"/>
    </row>
    <row r="306" spans="1:48">
      <c r="A306" s="2"/>
      <c r="B306" s="73" t="s">
        <v>1994</v>
      </c>
      <c r="C306" s="73" t="s">
        <v>196</v>
      </c>
      <c r="D306" s="73" t="s">
        <v>763</v>
      </c>
      <c r="E306" s="4" t="s">
        <v>2717</v>
      </c>
      <c r="F306" s="73" t="s">
        <v>606</v>
      </c>
      <c r="G306" s="73" t="s">
        <v>4852</v>
      </c>
      <c r="H306" s="4" t="s">
        <v>607</v>
      </c>
      <c r="I306" s="4" t="s">
        <v>129</v>
      </c>
      <c r="J306" s="4">
        <v>26301</v>
      </c>
      <c r="K306" s="4" t="s">
        <v>3228</v>
      </c>
      <c r="L306" s="4"/>
      <c r="M306" s="4"/>
      <c r="N306" s="4" t="s">
        <v>4105</v>
      </c>
      <c r="O306" s="4">
        <v>677</v>
      </c>
      <c r="P306" s="4"/>
      <c r="Q306" s="4"/>
      <c r="R306" s="4" t="s">
        <v>2727</v>
      </c>
      <c r="S306" s="4" t="s">
        <v>2712</v>
      </c>
      <c r="T306" s="2">
        <v>40669</v>
      </c>
      <c r="U306" s="86" t="str">
        <f t="shared" si="65"/>
        <v>Y</v>
      </c>
      <c r="V306" s="86" t="str">
        <f t="shared" si="66"/>
        <v>Y</v>
      </c>
      <c r="W306" s="34">
        <v>9407.06</v>
      </c>
      <c r="X306" s="4" t="s">
        <v>2756</v>
      </c>
      <c r="Y306" s="2"/>
      <c r="Z306" s="2">
        <v>40689</v>
      </c>
      <c r="AA306" s="84" t="str">
        <f t="shared" si="67"/>
        <v>Y</v>
      </c>
      <c r="AB306" s="35">
        <v>1261</v>
      </c>
      <c r="AC306" s="15">
        <f t="shared" si="68"/>
        <v>1261</v>
      </c>
      <c r="AD306" s="2">
        <v>40819</v>
      </c>
      <c r="AE306" s="92" t="str">
        <f t="shared" si="69"/>
        <v>Complete</v>
      </c>
      <c r="AF306" s="2">
        <v>40816</v>
      </c>
      <c r="AG306" s="4" t="s">
        <v>2756</v>
      </c>
      <c r="AH306" s="89" t="str">
        <f t="shared" si="70"/>
        <v>No Build Required</v>
      </c>
      <c r="AI306" s="2" t="s">
        <v>4508</v>
      </c>
      <c r="AJ306" s="2" t="s">
        <v>4508</v>
      </c>
      <c r="AK306" s="84" t="str">
        <f>IF(Q306="",IF(U306="N","N/A",IF(AL306="","TBD",IF(AL306="N/A","N/A",IF(ISNUMBER(AL306),"Complete","")))),"Removed")</f>
        <v>Complete</v>
      </c>
      <c r="AL306" s="94">
        <v>40819</v>
      </c>
      <c r="AM306" s="89" t="str">
        <f>IF(Q306="",IF(AO306="","TBD",IF(AO306="N/A","N/A",IF(ISNUMBER(AO306),"Complete","TBD"))),"N/A")</f>
        <v>Complete</v>
      </c>
      <c r="AN306" s="2">
        <v>40912</v>
      </c>
      <c r="AO306" s="94">
        <v>40842</v>
      </c>
      <c r="AP306" s="97" t="str">
        <f>IF(Q306="",IF(AK306="Complete",IF(AM306="TBD","Waiting on Router","Ready"),"Pending Fiber Completion"),"Removed")</f>
        <v>Ready</v>
      </c>
      <c r="AQ306" s="2">
        <v>40913</v>
      </c>
      <c r="AR306" s="4" t="s">
        <v>4037</v>
      </c>
      <c r="AS306" s="7">
        <v>1</v>
      </c>
      <c r="AT306" s="2"/>
      <c r="AU306" s="2"/>
      <c r="AV306" s="4"/>
    </row>
    <row r="307" spans="1:48" ht="31.5">
      <c r="A307" s="2"/>
      <c r="B307" s="73" t="s">
        <v>1995</v>
      </c>
      <c r="C307" s="73" t="s">
        <v>196</v>
      </c>
      <c r="D307" s="73" t="s">
        <v>763</v>
      </c>
      <c r="E307" s="4" t="s">
        <v>2717</v>
      </c>
      <c r="F307" s="73" t="s">
        <v>608</v>
      </c>
      <c r="G307" s="73" t="s">
        <v>4852</v>
      </c>
      <c r="H307" s="4" t="s">
        <v>609</v>
      </c>
      <c r="I307" s="4" t="s">
        <v>610</v>
      </c>
      <c r="J307" s="4">
        <v>26301</v>
      </c>
      <c r="K307" s="4" t="s">
        <v>3227</v>
      </c>
      <c r="L307" s="4"/>
      <c r="M307" s="4"/>
      <c r="N307" s="4" t="s">
        <v>4165</v>
      </c>
      <c r="O307" s="4">
        <v>802</v>
      </c>
      <c r="P307" s="4"/>
      <c r="Q307" s="4"/>
      <c r="R307" s="4" t="s">
        <v>2727</v>
      </c>
      <c r="S307" s="4" t="s">
        <v>2712</v>
      </c>
      <c r="T307" s="2">
        <v>40669</v>
      </c>
      <c r="U307" s="86" t="str">
        <f t="shared" si="65"/>
        <v>Y</v>
      </c>
      <c r="V307" s="86" t="str">
        <f t="shared" si="66"/>
        <v>Y</v>
      </c>
      <c r="W307" s="34">
        <v>10294.799999999999</v>
      </c>
      <c r="X307" s="4" t="s">
        <v>2756</v>
      </c>
      <c r="Y307" s="2"/>
      <c r="Z307" s="2">
        <v>40689</v>
      </c>
      <c r="AA307" s="84" t="str">
        <f t="shared" si="67"/>
        <v>Y</v>
      </c>
      <c r="AB307" s="35">
        <v>1380</v>
      </c>
      <c r="AC307" s="15">
        <f t="shared" si="68"/>
        <v>1380</v>
      </c>
      <c r="AD307" s="2">
        <v>40940</v>
      </c>
      <c r="AE307" s="92" t="str">
        <f t="shared" si="69"/>
        <v>Complete</v>
      </c>
      <c r="AF307" s="2">
        <v>40662</v>
      </c>
      <c r="AG307" s="4" t="s">
        <v>697</v>
      </c>
      <c r="AH307" s="89" t="str">
        <f t="shared" si="70"/>
        <v>Complete</v>
      </c>
      <c r="AI307" s="2">
        <v>41023</v>
      </c>
      <c r="AJ307" s="2">
        <v>40970</v>
      </c>
      <c r="AK307" s="84" t="str">
        <f>IF(Q307="",IF(U307="N","N/A",IF(AL307="","TBD",IF(AL307="N/A","N/A",IF(ISNUMBER(AL307),"Complete","")))),"Removed")</f>
        <v>Complete</v>
      </c>
      <c r="AL307" s="94">
        <v>40995</v>
      </c>
      <c r="AM307" s="89" t="str">
        <f>IF(Q307="",IF(AO307="","TBD",IF(AO307="N/A","N/A",IF(ISNUMBER(AO307),"Complete","TBD"))),"N/A")</f>
        <v>Complete</v>
      </c>
      <c r="AN307" s="2"/>
      <c r="AO307" s="94">
        <v>41087</v>
      </c>
      <c r="AP307" s="97" t="str">
        <f>IF(Q307="",IF(AK307="Complete",IF(AM307="TBD","Waiting on Router","Ready"),"Pending Fiber Completion"),"Removed")</f>
        <v>Ready</v>
      </c>
      <c r="AQ307" s="2"/>
      <c r="AR307" s="4" t="s">
        <v>4691</v>
      </c>
      <c r="AS307" s="7">
        <v>1</v>
      </c>
      <c r="AT307" s="2"/>
      <c r="AU307" s="2"/>
      <c r="AV307" s="4"/>
    </row>
    <row r="308" spans="1:48" ht="31.5">
      <c r="A308" s="2"/>
      <c r="B308" s="73" t="s">
        <v>1996</v>
      </c>
      <c r="C308" s="73" t="s">
        <v>196</v>
      </c>
      <c r="D308" s="73" t="s">
        <v>763</v>
      </c>
      <c r="E308" s="4" t="s">
        <v>2717</v>
      </c>
      <c r="F308" s="73" t="s">
        <v>660</v>
      </c>
      <c r="G308" s="73" t="s">
        <v>4852</v>
      </c>
      <c r="H308" s="4" t="s">
        <v>661</v>
      </c>
      <c r="I308" s="4" t="s">
        <v>101</v>
      </c>
      <c r="J308" s="4"/>
      <c r="K308" s="4" t="s">
        <v>3226</v>
      </c>
      <c r="L308" s="4"/>
      <c r="M308" s="4"/>
      <c r="N308" s="4" t="s">
        <v>4139</v>
      </c>
      <c r="O308" s="4">
        <v>800</v>
      </c>
      <c r="P308" s="4"/>
      <c r="Q308" s="4"/>
      <c r="R308" s="4" t="s">
        <v>2727</v>
      </c>
      <c r="S308" s="4" t="s">
        <v>2712</v>
      </c>
      <c r="T308" s="2">
        <v>40669</v>
      </c>
      <c r="U308" s="86" t="str">
        <f t="shared" si="65"/>
        <v>Y</v>
      </c>
      <c r="V308" s="86" t="str">
        <f t="shared" si="66"/>
        <v>Y</v>
      </c>
      <c r="W308" s="34">
        <v>11749.5</v>
      </c>
      <c r="X308" s="4" t="s">
        <v>2756</v>
      </c>
      <c r="Y308" s="2"/>
      <c r="Z308" s="2" t="s">
        <v>3975</v>
      </c>
      <c r="AA308" s="84" t="str">
        <f t="shared" si="67"/>
        <v>Y</v>
      </c>
      <c r="AB308" s="35">
        <v>1575</v>
      </c>
      <c r="AC308" s="15">
        <f t="shared" si="68"/>
        <v>1575</v>
      </c>
      <c r="AD308" s="2">
        <v>40940</v>
      </c>
      <c r="AE308" s="92" t="str">
        <f t="shared" si="69"/>
        <v>Complete</v>
      </c>
      <c r="AF308" s="2">
        <v>40666</v>
      </c>
      <c r="AG308" s="4" t="s">
        <v>697</v>
      </c>
      <c r="AH308" s="89" t="str">
        <f t="shared" si="70"/>
        <v>Complete</v>
      </c>
      <c r="AI308" s="2">
        <v>41033</v>
      </c>
      <c r="AJ308" s="2">
        <v>40982</v>
      </c>
      <c r="AK308" s="84" t="str">
        <f>IF(Q308="",IF(U308="N","N/A",IF(AL308="","TBD",IF(AL308="N/A","N/A",IF(ISNUMBER(AL308),"Complete","")))),"Removed")</f>
        <v>Complete</v>
      </c>
      <c r="AL308" s="94">
        <v>41018</v>
      </c>
      <c r="AM308" s="89" t="str">
        <f>IF(Q308="",IF(AO308="","TBD",IF(AO308="N/A","N/A",IF(ISNUMBER(AO308),"Complete","TBD"))),"N/A")</f>
        <v>Complete</v>
      </c>
      <c r="AN308" s="2"/>
      <c r="AO308" s="94">
        <v>41087</v>
      </c>
      <c r="AP308" s="97" t="str">
        <f>IF(Q308="",IF(AK308="Complete",IF(AM308="TBD","Waiting on Router","Ready"),"Pending Fiber Completion"),"Removed")</f>
        <v>Ready</v>
      </c>
      <c r="AQ308" s="2"/>
      <c r="AR308" s="4" t="s">
        <v>4692</v>
      </c>
      <c r="AS308" s="7">
        <v>1</v>
      </c>
      <c r="AT308" s="2"/>
      <c r="AU308" s="2"/>
      <c r="AV308" s="4"/>
    </row>
    <row r="309" spans="1:48">
      <c r="A309" s="2"/>
      <c r="B309" s="73" t="s">
        <v>1997</v>
      </c>
      <c r="C309" s="73" t="s">
        <v>196</v>
      </c>
      <c r="D309" s="73" t="s">
        <v>763</v>
      </c>
      <c r="E309" s="4" t="s">
        <v>2717</v>
      </c>
      <c r="F309" s="73" t="s">
        <v>673</v>
      </c>
      <c r="G309" s="73" t="s">
        <v>4852</v>
      </c>
      <c r="H309" s="4" t="s">
        <v>390</v>
      </c>
      <c r="I309" s="4" t="s">
        <v>674</v>
      </c>
      <c r="J309" s="4"/>
      <c r="K309" s="4" t="s">
        <v>3225</v>
      </c>
      <c r="L309" s="4"/>
      <c r="M309" s="4"/>
      <c r="N309" s="4" t="s">
        <v>4198</v>
      </c>
      <c r="O309" s="4">
        <v>666</v>
      </c>
      <c r="P309" s="4"/>
      <c r="Q309" s="4"/>
      <c r="R309" s="4" t="s">
        <v>2727</v>
      </c>
      <c r="S309" s="4" t="s">
        <v>2712</v>
      </c>
      <c r="T309" s="2">
        <v>40669</v>
      </c>
      <c r="U309" s="86" t="str">
        <f t="shared" si="65"/>
        <v>Y</v>
      </c>
      <c r="V309" s="86" t="str">
        <f t="shared" si="66"/>
        <v>Y</v>
      </c>
      <c r="W309" s="34">
        <v>7668.88</v>
      </c>
      <c r="X309" s="4" t="s">
        <v>2756</v>
      </c>
      <c r="Y309" s="2"/>
      <c r="Z309" s="2">
        <v>40689</v>
      </c>
      <c r="AA309" s="84" t="str">
        <f t="shared" si="67"/>
        <v>Y</v>
      </c>
      <c r="AB309" s="35">
        <v>1028</v>
      </c>
      <c r="AC309" s="15">
        <f t="shared" si="68"/>
        <v>1028</v>
      </c>
      <c r="AD309" s="2">
        <v>40661</v>
      </c>
      <c r="AE309" s="92" t="str">
        <f t="shared" si="69"/>
        <v>Complete</v>
      </c>
      <c r="AF309" s="2">
        <v>40660</v>
      </c>
      <c r="AG309" s="4" t="s">
        <v>2756</v>
      </c>
      <c r="AH309" s="89" t="str">
        <f t="shared" si="70"/>
        <v>No Build Required</v>
      </c>
      <c r="AI309" s="2" t="s">
        <v>4508</v>
      </c>
      <c r="AJ309" s="2" t="s">
        <v>4508</v>
      </c>
      <c r="AK309" s="84" t="str">
        <f>IF(Q309="",IF(U309="N","N/A",IF(AL309="","TBD",IF(AL309="N/A","N/A",IF(ISNUMBER(AL309),"Complete","")))),"Removed")</f>
        <v>Complete</v>
      </c>
      <c r="AL309" s="94">
        <v>40661</v>
      </c>
      <c r="AM309" s="89" t="str">
        <f>IF(Q309="",IF(AO309="","TBD",IF(AO309="N/A","N/A",IF(ISNUMBER(AO309),"Complete","TBD"))),"N/A")</f>
        <v>Complete</v>
      </c>
      <c r="AN309" s="2">
        <v>40912</v>
      </c>
      <c r="AO309" s="94">
        <v>40702</v>
      </c>
      <c r="AP309" s="97" t="str">
        <f>IF(Q309="",IF(AK309="Complete",IF(AM309="TBD","Waiting on Router","Ready"),"Pending Fiber Completion"),"Removed")</f>
        <v>Ready</v>
      </c>
      <c r="AQ309" s="2">
        <v>40913</v>
      </c>
      <c r="AR309" s="4" t="s">
        <v>4037</v>
      </c>
      <c r="AS309" s="7">
        <v>1</v>
      </c>
      <c r="AT309" s="2"/>
      <c r="AU309" s="2"/>
      <c r="AV309" s="4"/>
    </row>
    <row r="310" spans="1:48">
      <c r="A310" s="1"/>
      <c r="B310" s="74" t="s">
        <v>1998</v>
      </c>
      <c r="C310" s="74" t="s">
        <v>196</v>
      </c>
      <c r="D310" s="74" t="s">
        <v>761</v>
      </c>
      <c r="E310" s="9" t="s">
        <v>2717</v>
      </c>
      <c r="F310" s="79" t="s">
        <v>197</v>
      </c>
      <c r="G310" s="74" t="s">
        <v>4852</v>
      </c>
      <c r="H310" s="9" t="s">
        <v>726</v>
      </c>
      <c r="I310" s="9" t="s">
        <v>610</v>
      </c>
      <c r="J310" s="9">
        <v>26301</v>
      </c>
      <c r="K310" s="9" t="s">
        <v>3224</v>
      </c>
      <c r="L310" s="7" t="s">
        <v>3892</v>
      </c>
      <c r="M310" s="9" t="s">
        <v>3893</v>
      </c>
      <c r="N310" s="9" t="s">
        <v>4604</v>
      </c>
      <c r="O310" s="9">
        <v>1386</v>
      </c>
      <c r="P310" s="9"/>
      <c r="Q310" s="7"/>
      <c r="R310" s="7" t="s">
        <v>2727</v>
      </c>
      <c r="S310" s="9"/>
      <c r="T310" s="1">
        <v>40669</v>
      </c>
      <c r="U310" s="87" t="str">
        <f t="shared" si="65"/>
        <v>Y</v>
      </c>
      <c r="V310" s="87" t="str">
        <f t="shared" si="66"/>
        <v>Y</v>
      </c>
      <c r="W310" s="32">
        <v>11839.02</v>
      </c>
      <c r="X310" s="9" t="s">
        <v>2756</v>
      </c>
      <c r="Y310" s="1"/>
      <c r="Z310" s="1">
        <v>40689</v>
      </c>
      <c r="AA310" s="84" t="str">
        <f t="shared" si="67"/>
        <v>Y</v>
      </c>
      <c r="AB310" s="33">
        <v>1587</v>
      </c>
      <c r="AC310" s="15">
        <f t="shared" si="68"/>
        <v>1587</v>
      </c>
      <c r="AD310" s="1">
        <v>40703</v>
      </c>
      <c r="AE310" s="92" t="str">
        <f t="shared" si="69"/>
        <v>Complete</v>
      </c>
      <c r="AF310" s="1">
        <v>40676</v>
      </c>
      <c r="AG310" s="9" t="s">
        <v>2756</v>
      </c>
      <c r="AH310" s="89" t="str">
        <f t="shared" si="70"/>
        <v>No Build Required</v>
      </c>
      <c r="AI310" s="2" t="s">
        <v>4508</v>
      </c>
      <c r="AJ310" s="2" t="s">
        <v>4508</v>
      </c>
      <c r="AK310" s="84" t="str">
        <f>IF(Q310="",IF(U310="N","N/A",IF(AL310="","TBD",IF(AL310="N/A","N/A",IF(ISNUMBER(AL310),"Complete","")))),"Removed")</f>
        <v>Complete</v>
      </c>
      <c r="AL310" s="93">
        <v>40703</v>
      </c>
      <c r="AM310" s="89" t="str">
        <f>IF(Q310="",IF(AO310="","TBD",IF(AO310="N/A","N/A",IF(ISNUMBER(AO310),"Complete","TBD"))),"N/A")</f>
        <v>Complete</v>
      </c>
      <c r="AN310" s="1">
        <v>40956</v>
      </c>
      <c r="AO310" s="93">
        <v>40938</v>
      </c>
      <c r="AP310" s="97" t="str">
        <f>IF(Q310="",IF(AK310="Complete",IF(AM310="TBD","Waiting on Router","Ready"),"Pending Fiber Completion"),"Removed")</f>
        <v>Ready</v>
      </c>
      <c r="AQ310" s="1">
        <v>40956</v>
      </c>
      <c r="AR310" s="7" t="s">
        <v>4037</v>
      </c>
      <c r="AS310" s="9">
        <v>1</v>
      </c>
      <c r="AT310" s="1"/>
      <c r="AU310" s="1"/>
      <c r="AV310" s="7"/>
    </row>
    <row r="311" spans="1:48">
      <c r="A311" s="2"/>
      <c r="B311" s="73" t="s">
        <v>1999</v>
      </c>
      <c r="C311" s="73" t="s">
        <v>196</v>
      </c>
      <c r="D311" s="73" t="s">
        <v>710</v>
      </c>
      <c r="E311" s="4" t="s">
        <v>2717</v>
      </c>
      <c r="F311" s="73" t="s">
        <v>1682</v>
      </c>
      <c r="G311" s="73" t="s">
        <v>4852</v>
      </c>
      <c r="H311" s="4" t="s">
        <v>5</v>
      </c>
      <c r="I311" s="4" t="s">
        <v>6</v>
      </c>
      <c r="J311" s="4">
        <v>26330</v>
      </c>
      <c r="K311" s="4" t="s">
        <v>3223</v>
      </c>
      <c r="L311" s="4" t="s">
        <v>3781</v>
      </c>
      <c r="M311" s="4" t="s">
        <v>3782</v>
      </c>
      <c r="N311" s="4" t="s">
        <v>4279</v>
      </c>
      <c r="O311" s="4">
        <v>1090</v>
      </c>
      <c r="P311" s="4"/>
      <c r="Q311" s="4"/>
      <c r="R311" s="4" t="s">
        <v>2727</v>
      </c>
      <c r="S311" s="4" t="s">
        <v>2714</v>
      </c>
      <c r="T311" s="2">
        <v>40648</v>
      </c>
      <c r="U311" s="86" t="str">
        <f t="shared" si="65"/>
        <v>Y</v>
      </c>
      <c r="V311" s="86" t="str">
        <f t="shared" si="66"/>
        <v>Y</v>
      </c>
      <c r="W311" s="34">
        <v>7646.5</v>
      </c>
      <c r="X311" s="4" t="s">
        <v>2756</v>
      </c>
      <c r="Y311" s="2"/>
      <c r="Z311" s="2">
        <v>40800</v>
      </c>
      <c r="AA311" s="84" t="str">
        <f t="shared" si="67"/>
        <v>Y</v>
      </c>
      <c r="AB311" s="35">
        <v>1025</v>
      </c>
      <c r="AC311" s="15">
        <f t="shared" si="68"/>
        <v>1025</v>
      </c>
      <c r="AD311" s="2">
        <v>40940</v>
      </c>
      <c r="AE311" s="92" t="str">
        <f t="shared" si="69"/>
        <v>Complete</v>
      </c>
      <c r="AF311" s="2">
        <v>40907</v>
      </c>
      <c r="AG311" s="4" t="s">
        <v>697</v>
      </c>
      <c r="AH311" s="89" t="str">
        <f t="shared" si="70"/>
        <v>Complete</v>
      </c>
      <c r="AI311" s="2">
        <v>41043</v>
      </c>
      <c r="AJ311" s="2">
        <v>40982</v>
      </c>
      <c r="AK311" s="84" t="str">
        <f>IF(Q311="",IF(U311="N","N/A",IF(AL311="","TBD",IF(AL311="N/A","N/A",IF(ISNUMBER(AL311),"Complete","")))),"Removed")</f>
        <v>Complete</v>
      </c>
      <c r="AL311" s="94">
        <v>41011</v>
      </c>
      <c r="AM311" s="89" t="str">
        <f>IF(Q311="",IF(AO311="","TBD",IF(AO311="N/A","N/A",IF(ISNUMBER(AO311),"Complete","TBD"))),"N/A")</f>
        <v>Complete</v>
      </c>
      <c r="AN311" s="2">
        <v>41012</v>
      </c>
      <c r="AO311" s="94">
        <v>40891</v>
      </c>
      <c r="AP311" s="97" t="str">
        <f>IF(Q311="",IF(AK311="Complete",IF(AM311="TBD","Waiting on Router","Ready"),"Pending Fiber Completion"),"Removed")</f>
        <v>Ready</v>
      </c>
      <c r="AQ311" s="2">
        <v>41012</v>
      </c>
      <c r="AR311" s="4"/>
      <c r="AS311" s="7">
        <v>1</v>
      </c>
      <c r="AT311" s="2"/>
      <c r="AU311" s="2"/>
      <c r="AV311" s="4"/>
    </row>
    <row r="312" spans="1:48">
      <c r="A312" s="1"/>
      <c r="B312" s="72" t="s">
        <v>2000</v>
      </c>
      <c r="C312" s="72" t="s">
        <v>196</v>
      </c>
      <c r="D312" s="72" t="s">
        <v>710</v>
      </c>
      <c r="E312" s="8" t="s">
        <v>2717</v>
      </c>
      <c r="F312" s="73" t="s">
        <v>4836</v>
      </c>
      <c r="G312" s="72" t="s">
        <v>4852</v>
      </c>
      <c r="H312" s="8" t="s">
        <v>766</v>
      </c>
      <c r="I312" s="8" t="s">
        <v>101</v>
      </c>
      <c r="J312" s="8">
        <v>26431</v>
      </c>
      <c r="K312" s="8" t="s">
        <v>3222</v>
      </c>
      <c r="L312" s="4" t="s">
        <v>3783</v>
      </c>
      <c r="M312" s="8" t="s">
        <v>3784</v>
      </c>
      <c r="N312" s="8" t="s">
        <v>4325</v>
      </c>
      <c r="O312" s="8">
        <v>1095</v>
      </c>
      <c r="P312" s="8"/>
      <c r="Q312" s="4"/>
      <c r="R312" s="4" t="s">
        <v>2727</v>
      </c>
      <c r="S312" s="8" t="s">
        <v>2714</v>
      </c>
      <c r="T312" s="1">
        <v>40648</v>
      </c>
      <c r="U312" s="77" t="str">
        <f t="shared" si="65"/>
        <v>Y</v>
      </c>
      <c r="V312" s="77" t="str">
        <f t="shared" si="66"/>
        <v>Y</v>
      </c>
      <c r="W312" s="32">
        <v>2126.1</v>
      </c>
      <c r="X312" s="8" t="s">
        <v>2756</v>
      </c>
      <c r="Y312" s="1"/>
      <c r="Z312" s="1">
        <v>40800</v>
      </c>
      <c r="AA312" s="84" t="str">
        <f t="shared" si="67"/>
        <v>Y</v>
      </c>
      <c r="AB312" s="33">
        <v>285</v>
      </c>
      <c r="AC312" s="15">
        <f t="shared" si="68"/>
        <v>285</v>
      </c>
      <c r="AD312" s="1">
        <v>40969</v>
      </c>
      <c r="AE312" s="92" t="str">
        <f t="shared" si="69"/>
        <v>Complete</v>
      </c>
      <c r="AF312" s="1">
        <v>40968</v>
      </c>
      <c r="AG312" s="8" t="s">
        <v>697</v>
      </c>
      <c r="AH312" s="89" t="str">
        <f t="shared" si="70"/>
        <v>Complete</v>
      </c>
      <c r="AI312" s="1">
        <v>41039</v>
      </c>
      <c r="AJ312" s="1">
        <v>41029</v>
      </c>
      <c r="AK312" s="84" t="str">
        <f>IF(Q312="",IF(U312="N","N/A",IF(AL312="","TBD",IF(AL312="N/A","N/A",IF(ISNUMBER(AL312),"Complete","")))),"Removed")</f>
        <v>Complete</v>
      </c>
      <c r="AL312" s="94">
        <v>41058</v>
      </c>
      <c r="AM312" s="89" t="str">
        <f>IF(Q312="",IF(AO312="","TBD",IF(AO312="N/A","N/A",IF(ISNUMBER(AO312),"Complete","TBD"))),"N/A")</f>
        <v>Complete</v>
      </c>
      <c r="AN312" s="1">
        <v>41068</v>
      </c>
      <c r="AO312" s="93">
        <v>40891</v>
      </c>
      <c r="AP312" s="97" t="str">
        <f>IF(Q312="",IF(AK312="Complete",IF(AM312="TBD","Waiting on Router","Ready"),"Pending Fiber Completion"),"Removed")</f>
        <v>Ready</v>
      </c>
      <c r="AQ312" s="1">
        <v>41068</v>
      </c>
      <c r="AR312" s="4" t="s">
        <v>4698</v>
      </c>
      <c r="AS312" s="9">
        <v>1</v>
      </c>
      <c r="AT312" s="1"/>
      <c r="AU312" s="1"/>
      <c r="AV312" s="4"/>
    </row>
    <row r="313" spans="1:48" ht="31.5">
      <c r="A313" s="1"/>
      <c r="B313" s="76" t="s">
        <v>2001</v>
      </c>
      <c r="C313" s="76" t="s">
        <v>196</v>
      </c>
      <c r="D313" s="76" t="s">
        <v>1730</v>
      </c>
      <c r="E313" s="12" t="s">
        <v>2717</v>
      </c>
      <c r="F313" s="83" t="s">
        <v>1731</v>
      </c>
      <c r="G313" s="76" t="s">
        <v>4854</v>
      </c>
      <c r="H313" s="12" t="s">
        <v>1732</v>
      </c>
      <c r="I313" s="12" t="s">
        <v>129</v>
      </c>
      <c r="J313" s="12">
        <v>26301</v>
      </c>
      <c r="K313" s="12" t="s">
        <v>3221</v>
      </c>
      <c r="L313" s="45"/>
      <c r="M313" s="12"/>
      <c r="N313" s="12"/>
      <c r="O313" s="12"/>
      <c r="P313" s="12"/>
      <c r="Q313" s="45"/>
      <c r="R313" s="45" t="s">
        <v>2727</v>
      </c>
      <c r="S313" s="12"/>
      <c r="T313" s="1">
        <v>40669</v>
      </c>
      <c r="U313" s="91" t="str">
        <f t="shared" si="65"/>
        <v>Y</v>
      </c>
      <c r="V313" s="91" t="str">
        <f t="shared" si="66"/>
        <v>Y</v>
      </c>
      <c r="W313" s="32">
        <v>7288.42</v>
      </c>
      <c r="X313" s="12" t="s">
        <v>2756</v>
      </c>
      <c r="Y313" s="1"/>
      <c r="Z313" s="1">
        <v>40689</v>
      </c>
      <c r="AA313" s="84" t="str">
        <f t="shared" si="67"/>
        <v>Y</v>
      </c>
      <c r="AB313" s="33">
        <v>977</v>
      </c>
      <c r="AC313" s="15">
        <f t="shared" si="68"/>
        <v>977</v>
      </c>
      <c r="AD313" s="1">
        <v>40809</v>
      </c>
      <c r="AE313" s="92" t="str">
        <f t="shared" si="69"/>
        <v>Complete</v>
      </c>
      <c r="AF313" s="1">
        <v>40806</v>
      </c>
      <c r="AG313" s="12" t="s">
        <v>2756</v>
      </c>
      <c r="AH313" s="89" t="str">
        <f t="shared" si="70"/>
        <v>No Build Required</v>
      </c>
      <c r="AI313" s="1" t="s">
        <v>4508</v>
      </c>
      <c r="AJ313" s="1" t="s">
        <v>4508</v>
      </c>
      <c r="AK313" s="84" t="str">
        <f>IF(Q313="",IF(U313="N","N/A",IF(AL313="","TBD",IF(AL313="N/A","N/A",IF(ISNUMBER(AL313),"Complete","")))),"Removed")</f>
        <v>Complete</v>
      </c>
      <c r="AL313" s="93">
        <v>40809</v>
      </c>
      <c r="AM313" s="89" t="str">
        <f>IF(Q313="",IF(AO313="","TBD",IF(AO313="N/A","N/A",IF(ISNUMBER(AO313),"Complete","TBD"))),"N/A")</f>
        <v>TBD</v>
      </c>
      <c r="AN313" s="1"/>
      <c r="AO313" s="93"/>
      <c r="AP313" s="97" t="str">
        <f>IF(Q313="",IF(AK313="Complete",IF(AM313="TBD","Ready","Ready"),"Pending Fiber Completion"),"Removed")</f>
        <v>Ready</v>
      </c>
      <c r="AQ313" s="1"/>
      <c r="AR313" s="45" t="s">
        <v>6682</v>
      </c>
      <c r="AS313" s="9">
        <v>1</v>
      </c>
      <c r="AT313" s="1"/>
      <c r="AU313" s="1"/>
      <c r="AV313" s="45"/>
    </row>
    <row r="314" spans="1:48">
      <c r="A314" s="13"/>
      <c r="B314" s="76" t="s">
        <v>5140</v>
      </c>
      <c r="C314" s="76" t="s">
        <v>196</v>
      </c>
      <c r="D314" s="76" t="s">
        <v>4566</v>
      </c>
      <c r="E314" s="12" t="s">
        <v>2717</v>
      </c>
      <c r="F314" s="82" t="s">
        <v>5090</v>
      </c>
      <c r="G314" s="81" t="s">
        <v>4851</v>
      </c>
      <c r="H314" s="38" t="s">
        <v>5602</v>
      </c>
      <c r="I314" s="6" t="s">
        <v>105</v>
      </c>
      <c r="J314" s="6">
        <v>26330</v>
      </c>
      <c r="K314" s="6"/>
      <c r="L314" s="11"/>
      <c r="M314" s="6"/>
      <c r="N314" s="6" t="s">
        <v>6687</v>
      </c>
      <c r="O314" s="6">
        <v>1013</v>
      </c>
      <c r="P314" s="6"/>
      <c r="Q314" s="11"/>
      <c r="R314" s="11" t="s">
        <v>5222</v>
      </c>
      <c r="S314" s="6"/>
      <c r="T314" s="13"/>
      <c r="U314" s="77" t="str">
        <f t="shared" si="65"/>
        <v>N</v>
      </c>
      <c r="V314" s="77" t="str">
        <f t="shared" si="66"/>
        <v>N/A</v>
      </c>
      <c r="W314" s="22"/>
      <c r="X314" s="6" t="s">
        <v>4508</v>
      </c>
      <c r="Y314" s="13"/>
      <c r="Z314" s="13"/>
      <c r="AA314" s="84" t="str">
        <f t="shared" si="67"/>
        <v>N/A</v>
      </c>
      <c r="AB314" s="23">
        <v>0</v>
      </c>
      <c r="AC314" s="15">
        <f t="shared" si="68"/>
        <v>0</v>
      </c>
      <c r="AD314" s="13"/>
      <c r="AE314" s="92" t="str">
        <f t="shared" si="69"/>
        <v>N/A</v>
      </c>
      <c r="AF314" s="13"/>
      <c r="AG314" s="6" t="s">
        <v>2756</v>
      </c>
      <c r="AH314" s="89" t="str">
        <f t="shared" si="70"/>
        <v>No Build Required</v>
      </c>
      <c r="AI314" s="13" t="s">
        <v>4508</v>
      </c>
      <c r="AJ314" s="13" t="s">
        <v>4508</v>
      </c>
      <c r="AK314" s="84" t="str">
        <f>IF(Q314="",IF(U314="N","N/A",IF(AL314="","TBD",IF(AL314="N/A","N/A",IF(ISNUMBER(AL314),"Complete","")))),"Removed")</f>
        <v>N/A</v>
      </c>
      <c r="AL314" s="95" t="s">
        <v>4508</v>
      </c>
      <c r="AM314" s="89" t="str">
        <f>IF(Q314="",IF(AO314="","TBD",IF(AO314="N/A","N/A",IF(ISNUMBER(AO314),"Complete","TBD"))),"N/A")</f>
        <v>Complete</v>
      </c>
      <c r="AN314" s="13"/>
      <c r="AO314" s="95">
        <v>41407</v>
      </c>
      <c r="AP314" s="97" t="str">
        <f>IF(Q314="",IF(AK314="N/A",IF(AM314="TBD","Waiting on Router","Ready"),"TBD"),"Removed")</f>
        <v>Ready</v>
      </c>
      <c r="AQ314" s="13"/>
      <c r="AR314" s="11"/>
      <c r="AS314" s="11">
        <v>2</v>
      </c>
      <c r="AT314" s="13"/>
      <c r="AU314" s="13"/>
      <c r="AV314" s="11"/>
    </row>
    <row r="315" spans="1:48">
      <c r="A315" s="13"/>
      <c r="B315" s="76" t="s">
        <v>5141</v>
      </c>
      <c r="C315" s="76" t="s">
        <v>196</v>
      </c>
      <c r="D315" s="76" t="s">
        <v>4566</v>
      </c>
      <c r="E315" s="12" t="s">
        <v>2717</v>
      </c>
      <c r="F315" s="82" t="s">
        <v>5091</v>
      </c>
      <c r="G315" s="81" t="s">
        <v>4851</v>
      </c>
      <c r="H315" s="38" t="s">
        <v>5603</v>
      </c>
      <c r="I315" s="6" t="s">
        <v>129</v>
      </c>
      <c r="J315" s="6">
        <v>26301</v>
      </c>
      <c r="K315" s="6"/>
      <c r="L315" s="11"/>
      <c r="M315" s="6"/>
      <c r="N315" s="6" t="s">
        <v>6688</v>
      </c>
      <c r="O315" s="6">
        <v>1004</v>
      </c>
      <c r="P315" s="6"/>
      <c r="Q315" s="11"/>
      <c r="R315" s="11" t="s">
        <v>5222</v>
      </c>
      <c r="S315" s="6"/>
      <c r="T315" s="13"/>
      <c r="U315" s="77" t="str">
        <f t="shared" si="65"/>
        <v>N</v>
      </c>
      <c r="V315" s="77" t="str">
        <f t="shared" si="66"/>
        <v>N/A</v>
      </c>
      <c r="W315" s="22"/>
      <c r="X315" s="6" t="s">
        <v>4508</v>
      </c>
      <c r="Y315" s="13"/>
      <c r="Z315" s="13"/>
      <c r="AA315" s="84" t="str">
        <f t="shared" si="67"/>
        <v>N/A</v>
      </c>
      <c r="AB315" s="23">
        <v>0</v>
      </c>
      <c r="AC315" s="15">
        <f t="shared" si="68"/>
        <v>0</v>
      </c>
      <c r="AD315" s="13"/>
      <c r="AE315" s="92" t="str">
        <f t="shared" si="69"/>
        <v>N/A</v>
      </c>
      <c r="AF315" s="13"/>
      <c r="AG315" s="6" t="s">
        <v>2756</v>
      </c>
      <c r="AH315" s="89" t="str">
        <f t="shared" si="70"/>
        <v>No Build Required</v>
      </c>
      <c r="AI315" s="13" t="s">
        <v>4508</v>
      </c>
      <c r="AJ315" s="13" t="s">
        <v>4508</v>
      </c>
      <c r="AK315" s="84" t="str">
        <f>IF(Q315="",IF(U315="N","N/A",IF(AL315="","TBD",IF(AL315="N/A","N/A",IF(ISNUMBER(AL315),"Complete","")))),"Removed")</f>
        <v>N/A</v>
      </c>
      <c r="AL315" s="95" t="s">
        <v>4508</v>
      </c>
      <c r="AM315" s="89" t="str">
        <f>IF(Q315="",IF(AO315="","TBD",IF(AO315="N/A","N/A",IF(ISNUMBER(AO315),"Complete","TBD"))),"N/A")</f>
        <v>Complete</v>
      </c>
      <c r="AN315" s="13"/>
      <c r="AO315" s="95">
        <v>41407</v>
      </c>
      <c r="AP315" s="97" t="str">
        <f>IF(Q315="",IF(AK315="N/A",IF(AM315="TBD","Waiting on Router","Ready"),"TBD"),"Removed")</f>
        <v>Ready</v>
      </c>
      <c r="AQ315" s="13"/>
      <c r="AR315" s="11"/>
      <c r="AS315" s="11">
        <v>2</v>
      </c>
      <c r="AT315" s="13"/>
      <c r="AU315" s="13"/>
      <c r="AV315" s="11"/>
    </row>
    <row r="316" spans="1:48">
      <c r="A316" s="13"/>
      <c r="B316" s="75" t="s">
        <v>6799</v>
      </c>
      <c r="C316" s="75" t="s">
        <v>196</v>
      </c>
      <c r="D316" s="75" t="s">
        <v>6798</v>
      </c>
      <c r="E316" s="6"/>
      <c r="F316" s="78" t="s">
        <v>6800</v>
      </c>
      <c r="G316" s="75" t="s">
        <v>4851</v>
      </c>
      <c r="H316" s="6" t="s">
        <v>6801</v>
      </c>
      <c r="I316" s="6" t="s">
        <v>105</v>
      </c>
      <c r="J316" s="6">
        <v>26330</v>
      </c>
      <c r="K316" s="6" t="s">
        <v>6802</v>
      </c>
      <c r="L316" s="11" t="s">
        <v>6803</v>
      </c>
      <c r="M316" s="6"/>
      <c r="N316" s="4" t="s">
        <v>4092</v>
      </c>
      <c r="O316" s="4">
        <v>665</v>
      </c>
      <c r="P316" s="2">
        <v>40680</v>
      </c>
      <c r="Q316" s="11"/>
      <c r="R316" s="11"/>
      <c r="S316" s="6"/>
      <c r="T316" s="13" t="s">
        <v>4508</v>
      </c>
      <c r="U316" s="77" t="s">
        <v>2756</v>
      </c>
      <c r="V316" s="77" t="s">
        <v>4508</v>
      </c>
      <c r="W316" s="22" t="s">
        <v>4508</v>
      </c>
      <c r="X316" s="6"/>
      <c r="Y316" s="13"/>
      <c r="Z316" s="13"/>
      <c r="AA316" s="84" t="str">
        <f t="shared" si="67"/>
        <v>N/A</v>
      </c>
      <c r="AB316" s="23">
        <v>0</v>
      </c>
      <c r="AC316" s="15">
        <f t="shared" si="68"/>
        <v>0</v>
      </c>
      <c r="AD316" s="13" t="s">
        <v>4508</v>
      </c>
      <c r="AE316" s="92" t="str">
        <f t="shared" si="69"/>
        <v>N/A</v>
      </c>
      <c r="AF316" s="13" t="s">
        <v>4508</v>
      </c>
      <c r="AG316" s="6" t="s">
        <v>2756</v>
      </c>
      <c r="AH316" s="89" t="str">
        <f t="shared" si="70"/>
        <v>No Build Required</v>
      </c>
      <c r="AI316" s="13" t="s">
        <v>4508</v>
      </c>
      <c r="AJ316" s="13" t="s">
        <v>4508</v>
      </c>
      <c r="AK316" s="84" t="str">
        <f>IF(Q316="",IF(U316="N","N/A",IF(AL316="","TBD",IF(AL316="N/A","N/A",IF(ISNUMBER(AL316),"Complete","")))),"Removed")</f>
        <v>N/A</v>
      </c>
      <c r="AL316" s="95" t="s">
        <v>4508</v>
      </c>
      <c r="AM316" s="89" t="str">
        <f>IF(Q316="",IF(AO316="","TBD",IF(AO316="N/A","N/A",IF(ISNUMBER(AO316),"Complete","TBD"))),"N/A")</f>
        <v>Complete</v>
      </c>
      <c r="AN316" s="13"/>
      <c r="AO316" s="95">
        <v>41411</v>
      </c>
      <c r="AP316" s="97" t="str">
        <f>IF(Q316="",IF(AK316="N/A",IF(AM316="TBD","Waiting on Router","Ready"),"TBD"),"Removed")</f>
        <v>Ready</v>
      </c>
      <c r="AQ316" s="13"/>
      <c r="AR316" s="11"/>
      <c r="AS316" s="36">
        <v>2</v>
      </c>
      <c r="AT316" s="13"/>
      <c r="AU316" s="13"/>
      <c r="AV316" s="11"/>
    </row>
    <row r="317" spans="1:48">
      <c r="A317" s="1"/>
      <c r="B317" s="72" t="s">
        <v>2002</v>
      </c>
      <c r="C317" s="72" t="s">
        <v>213</v>
      </c>
      <c r="D317" s="72" t="s">
        <v>1453</v>
      </c>
      <c r="E317" s="19" t="s">
        <v>2724</v>
      </c>
      <c r="F317" s="73" t="s">
        <v>1471</v>
      </c>
      <c r="G317" s="72" t="s">
        <v>4852</v>
      </c>
      <c r="H317" s="8" t="s">
        <v>1517</v>
      </c>
      <c r="I317" s="8" t="s">
        <v>37</v>
      </c>
      <c r="J317" s="8">
        <v>25271</v>
      </c>
      <c r="K317" s="8" t="s">
        <v>3220</v>
      </c>
      <c r="L317" s="4" t="s">
        <v>2758</v>
      </c>
      <c r="M317" s="8" t="s">
        <v>2759</v>
      </c>
      <c r="N317" s="8" t="s">
        <v>4232</v>
      </c>
      <c r="O317" s="8">
        <v>589</v>
      </c>
      <c r="P317" s="19" t="s">
        <v>4872</v>
      </c>
      <c r="Q317" s="4"/>
      <c r="R317" s="4" t="s">
        <v>2727</v>
      </c>
      <c r="S317" s="8" t="s">
        <v>2712</v>
      </c>
      <c r="T317" s="1">
        <v>40705</v>
      </c>
      <c r="U317" s="84" t="str">
        <f t="shared" ref="U317:U326" si="71">IF(T317="","N","Y")</f>
        <v>Y</v>
      </c>
      <c r="V317" s="84" t="str">
        <f t="shared" ref="V317:V326" si="72">IF(T317="","N/A",IF(T317="TBD","N","Y"))</f>
        <v>Y</v>
      </c>
      <c r="W317" s="32">
        <v>9926.17</v>
      </c>
      <c r="X317" s="8" t="s">
        <v>2756</v>
      </c>
      <c r="Y317" s="1"/>
      <c r="Z317" s="1" t="s">
        <v>3976</v>
      </c>
      <c r="AA317" s="84" t="str">
        <f t="shared" si="67"/>
        <v>Y</v>
      </c>
      <c r="AB317" s="33">
        <v>1233</v>
      </c>
      <c r="AC317" s="15">
        <f t="shared" si="68"/>
        <v>1233</v>
      </c>
      <c r="AD317" s="1">
        <v>40969</v>
      </c>
      <c r="AE317" s="92" t="str">
        <f t="shared" si="69"/>
        <v>Complete</v>
      </c>
      <c r="AF317" s="1">
        <v>40949</v>
      </c>
      <c r="AG317" s="8" t="s">
        <v>697</v>
      </c>
      <c r="AH317" s="89" t="str">
        <f t="shared" si="70"/>
        <v>Complete</v>
      </c>
      <c r="AI317" s="1">
        <v>41086</v>
      </c>
      <c r="AJ317" s="1">
        <v>41059</v>
      </c>
      <c r="AK317" s="84" t="str">
        <f>IF(Q317="",IF(U317="N","N/A",IF(AL317="","TBD",IF(AL317="N/A","N/A",IF(ISNUMBER(AL317),"Complete","")))),"Removed")</f>
        <v>Complete</v>
      </c>
      <c r="AL317" s="94">
        <v>41079</v>
      </c>
      <c r="AM317" s="89" t="str">
        <f>IF(Q317="",IF(AO317="","TBD",IF(AO317="N/A","N/A",IF(ISNUMBER(AO317),"Complete","TBD"))),"N/A")</f>
        <v>Complete</v>
      </c>
      <c r="AN317" s="1"/>
      <c r="AO317" s="93">
        <v>41169</v>
      </c>
      <c r="AP317" s="97" t="str">
        <f>IF(Q317="",IF(AK317="Complete",IF(AM317="TBD","Waiting on Router","Ready"),"Pending Fiber Completion"),"Removed")</f>
        <v>Ready</v>
      </c>
      <c r="AQ317" s="1"/>
      <c r="AR317" s="4"/>
      <c r="AS317" s="9">
        <v>1</v>
      </c>
      <c r="AT317" s="1"/>
      <c r="AU317" s="1"/>
      <c r="AV317" s="4"/>
    </row>
    <row r="318" spans="1:48">
      <c r="A318" s="1"/>
      <c r="B318" s="72" t="s">
        <v>2003</v>
      </c>
      <c r="C318" s="72" t="s">
        <v>213</v>
      </c>
      <c r="D318" s="72" t="s">
        <v>762</v>
      </c>
      <c r="E318" s="19" t="s">
        <v>2724</v>
      </c>
      <c r="F318" s="73" t="s">
        <v>1719</v>
      </c>
      <c r="G318" s="72" t="s">
        <v>4852</v>
      </c>
      <c r="H318" s="8" t="s">
        <v>1720</v>
      </c>
      <c r="I318" s="8" t="s">
        <v>37</v>
      </c>
      <c r="J318" s="8">
        <v>25271</v>
      </c>
      <c r="K318" s="8" t="s">
        <v>3219</v>
      </c>
      <c r="L318" s="4" t="s">
        <v>3998</v>
      </c>
      <c r="M318" s="8"/>
      <c r="N318" s="8" t="s">
        <v>4529</v>
      </c>
      <c r="O318" s="8">
        <v>615</v>
      </c>
      <c r="P318" s="19" t="s">
        <v>4812</v>
      </c>
      <c r="Q318" s="4"/>
      <c r="R318" s="4" t="s">
        <v>2727</v>
      </c>
      <c r="S318" s="8" t="s">
        <v>1727</v>
      </c>
      <c r="T318" s="1">
        <v>40701</v>
      </c>
      <c r="U318" s="84" t="str">
        <f t="shared" si="71"/>
        <v>Y</v>
      </c>
      <c r="V318" s="84" t="str">
        <f t="shared" si="72"/>
        <v>Y</v>
      </c>
      <c r="W318" s="32">
        <v>5464.92</v>
      </c>
      <c r="X318" s="8" t="s">
        <v>2756</v>
      </c>
      <c r="Y318" s="1"/>
      <c r="Z318" s="1">
        <v>40723</v>
      </c>
      <c r="AA318" s="84" t="str">
        <f t="shared" si="67"/>
        <v>Y</v>
      </c>
      <c r="AB318" s="33">
        <v>685</v>
      </c>
      <c r="AC318" s="15">
        <f t="shared" si="68"/>
        <v>685</v>
      </c>
      <c r="AD318" s="1">
        <v>40940</v>
      </c>
      <c r="AE318" s="92" t="str">
        <f t="shared" si="69"/>
        <v>Complete</v>
      </c>
      <c r="AF318" s="1">
        <v>40792</v>
      </c>
      <c r="AG318" s="8" t="s">
        <v>697</v>
      </c>
      <c r="AH318" s="89" t="str">
        <f t="shared" si="70"/>
        <v>Complete</v>
      </c>
      <c r="AI318" s="1">
        <v>41067</v>
      </c>
      <c r="AJ318" s="1">
        <v>41015</v>
      </c>
      <c r="AK318" s="84" t="str">
        <f>IF(Q318="",IF(U318="N","N/A",IF(AL318="","TBD",IF(AL318="N/A","N/A",IF(ISNUMBER(AL318),"Complete","")))),"Removed")</f>
        <v>Complete</v>
      </c>
      <c r="AL318" s="94">
        <v>41038</v>
      </c>
      <c r="AM318" s="89" t="str">
        <f>IF(Q318="",IF(AO318="","TBD",IF(AO318="N/A","N/A",IF(ISNUMBER(AO318),"Complete","TBD"))),"N/A")</f>
        <v>Complete</v>
      </c>
      <c r="AN318" s="1"/>
      <c r="AO318" s="93">
        <v>41086</v>
      </c>
      <c r="AP318" s="97" t="str">
        <f>IF(Q318="",IF(AK318="Complete",IF(AM318="TBD","Waiting on Router","Ready"),"Pending Fiber Completion"),"Removed")</f>
        <v>Ready</v>
      </c>
      <c r="AQ318" s="1"/>
      <c r="AR318" s="4"/>
      <c r="AS318" s="9">
        <v>1</v>
      </c>
      <c r="AT318" s="1"/>
      <c r="AU318" s="1"/>
      <c r="AV318" s="4"/>
    </row>
    <row r="319" spans="1:48">
      <c r="A319" s="2"/>
      <c r="B319" s="73" t="s">
        <v>2004</v>
      </c>
      <c r="C319" s="73" t="s">
        <v>213</v>
      </c>
      <c r="D319" s="73" t="s">
        <v>763</v>
      </c>
      <c r="E319" s="4" t="s">
        <v>2724</v>
      </c>
      <c r="F319" s="73" t="s">
        <v>498</v>
      </c>
      <c r="G319" s="73" t="s">
        <v>4852</v>
      </c>
      <c r="H319" s="4" t="s">
        <v>499</v>
      </c>
      <c r="I319" s="4" t="s">
        <v>500</v>
      </c>
      <c r="J319" s="4"/>
      <c r="K319" s="4" t="s">
        <v>3218</v>
      </c>
      <c r="L319" s="4"/>
      <c r="M319" s="4"/>
      <c r="N319" s="4" t="s">
        <v>4186</v>
      </c>
      <c r="O319" s="4">
        <v>749</v>
      </c>
      <c r="P319" s="4"/>
      <c r="Q319" s="4"/>
      <c r="R319" s="4" t="s">
        <v>2727</v>
      </c>
      <c r="S319" s="4" t="s">
        <v>2712</v>
      </c>
      <c r="T319" s="2">
        <v>40703</v>
      </c>
      <c r="U319" s="86" t="str">
        <f t="shared" si="71"/>
        <v>Y</v>
      </c>
      <c r="V319" s="86" t="str">
        <f t="shared" si="72"/>
        <v>Y</v>
      </c>
      <c r="W319" s="34">
        <v>5498.01</v>
      </c>
      <c r="X319" s="4" t="s">
        <v>2756</v>
      </c>
      <c r="Y319" s="2"/>
      <c r="Z319" s="2">
        <v>40723</v>
      </c>
      <c r="AA319" s="84" t="str">
        <f t="shared" si="67"/>
        <v>Y</v>
      </c>
      <c r="AB319" s="35">
        <v>894</v>
      </c>
      <c r="AC319" s="15">
        <f t="shared" si="68"/>
        <v>894</v>
      </c>
      <c r="AD319" s="2">
        <v>40940</v>
      </c>
      <c r="AE319" s="92" t="str">
        <f t="shared" si="69"/>
        <v>Complete</v>
      </c>
      <c r="AF319" s="2">
        <v>41067</v>
      </c>
      <c r="AG319" s="4" t="s">
        <v>697</v>
      </c>
      <c r="AH319" s="89" t="str">
        <f t="shared" si="70"/>
        <v>Complete</v>
      </c>
      <c r="AI319" s="2">
        <v>41311</v>
      </c>
      <c r="AJ319" s="2">
        <v>41306</v>
      </c>
      <c r="AK319" s="84" t="str">
        <f>IF(Q319="",IF(U319="N","N/A",IF(AL319="","TBD",IF(AL319="N/A","N/A",IF(ISNUMBER(AL319),"Complete","")))),"Removed")</f>
        <v>Complete</v>
      </c>
      <c r="AL319" s="94">
        <v>41341</v>
      </c>
      <c r="AM319" s="89" t="str">
        <f>IF(Q319="",IF(AO319="","TBD",IF(AO319="N/A","N/A",IF(ISNUMBER(AO319),"Complete","TBD"))),"N/A")</f>
        <v>Complete</v>
      </c>
      <c r="AN319" s="2">
        <v>41341</v>
      </c>
      <c r="AO319" s="94">
        <v>40966</v>
      </c>
      <c r="AP319" s="97" t="str">
        <f>IF(Q319="",IF(AK319="Complete",IF(AM319="TBD","Waiting on Router","Ready"),"Pending Fiber Completion"),"Removed")</f>
        <v>Ready</v>
      </c>
      <c r="AQ319" s="2"/>
      <c r="AR319" s="4"/>
      <c r="AS319" s="7">
        <v>1</v>
      </c>
      <c r="AT319" s="2"/>
      <c r="AU319" s="2"/>
      <c r="AV319" s="4"/>
    </row>
    <row r="320" spans="1:48">
      <c r="A320" s="2"/>
      <c r="B320" s="73" t="s">
        <v>2005</v>
      </c>
      <c r="C320" s="73" t="s">
        <v>213</v>
      </c>
      <c r="D320" s="73" t="s">
        <v>763</v>
      </c>
      <c r="E320" s="4" t="s">
        <v>2724</v>
      </c>
      <c r="F320" s="73" t="s">
        <v>503</v>
      </c>
      <c r="G320" s="73" t="s">
        <v>4852</v>
      </c>
      <c r="H320" s="4" t="s">
        <v>504</v>
      </c>
      <c r="I320" s="4" t="s">
        <v>37</v>
      </c>
      <c r="J320" s="4">
        <v>25271</v>
      </c>
      <c r="K320" s="4" t="s">
        <v>3217</v>
      </c>
      <c r="L320" s="4"/>
      <c r="M320" s="4"/>
      <c r="N320" s="4" t="s">
        <v>4135</v>
      </c>
      <c r="O320" s="4">
        <v>671</v>
      </c>
      <c r="P320" s="4"/>
      <c r="Q320" s="4"/>
      <c r="R320" s="4" t="s">
        <v>2727</v>
      </c>
      <c r="S320" s="4" t="s">
        <v>2712</v>
      </c>
      <c r="T320" s="2">
        <v>40701</v>
      </c>
      <c r="U320" s="86" t="str">
        <f t="shared" si="71"/>
        <v>Y</v>
      </c>
      <c r="V320" s="86" t="str">
        <f t="shared" si="72"/>
        <v>Y</v>
      </c>
      <c r="W320" s="34">
        <v>6206.38</v>
      </c>
      <c r="X320" s="4" t="s">
        <v>2756</v>
      </c>
      <c r="Y320" s="2"/>
      <c r="Z320" s="2">
        <v>40723</v>
      </c>
      <c r="AA320" s="84" t="str">
        <f t="shared" si="67"/>
        <v>Y</v>
      </c>
      <c r="AB320" s="35">
        <v>914</v>
      </c>
      <c r="AC320" s="15">
        <f t="shared" si="68"/>
        <v>914</v>
      </c>
      <c r="AD320" s="2">
        <v>40771</v>
      </c>
      <c r="AE320" s="92" t="str">
        <f t="shared" si="69"/>
        <v>Complete</v>
      </c>
      <c r="AF320" s="2">
        <v>40771</v>
      </c>
      <c r="AG320" s="4" t="s">
        <v>2756</v>
      </c>
      <c r="AH320" s="89" t="str">
        <f t="shared" si="70"/>
        <v>No Build Required</v>
      </c>
      <c r="AI320" s="2" t="s">
        <v>4508</v>
      </c>
      <c r="AJ320" s="2" t="s">
        <v>4508</v>
      </c>
      <c r="AK320" s="84" t="str">
        <f>IF(Q320="",IF(U320="N","N/A",IF(AL320="","TBD",IF(AL320="N/A","N/A",IF(ISNUMBER(AL320),"Complete","")))),"Removed")</f>
        <v>Complete</v>
      </c>
      <c r="AL320" s="94">
        <v>40771</v>
      </c>
      <c r="AM320" s="89" t="str">
        <f>IF(Q320="",IF(AO320="","TBD",IF(AO320="N/A","N/A",IF(ISNUMBER(AO320),"Complete","TBD"))),"N/A")</f>
        <v>Complete</v>
      </c>
      <c r="AN320" s="2">
        <v>40912</v>
      </c>
      <c r="AO320" s="94">
        <v>40771</v>
      </c>
      <c r="AP320" s="97" t="str">
        <f>IF(Q320="",IF(AK320="Complete",IF(AM320="TBD","Waiting on Router","Ready"),"Pending Fiber Completion"),"Removed")</f>
        <v>Ready</v>
      </c>
      <c r="AQ320" s="2">
        <v>40913</v>
      </c>
      <c r="AR320" s="4"/>
      <c r="AS320" s="7">
        <v>1</v>
      </c>
      <c r="AT320" s="2"/>
      <c r="AU320" s="2"/>
      <c r="AV320" s="4"/>
    </row>
    <row r="321" spans="1:48">
      <c r="A321" s="1"/>
      <c r="B321" s="74" t="s">
        <v>2006</v>
      </c>
      <c r="C321" s="74" t="s">
        <v>213</v>
      </c>
      <c r="D321" s="74" t="s">
        <v>761</v>
      </c>
      <c r="E321" s="9" t="s">
        <v>2724</v>
      </c>
      <c r="F321" s="79" t="s">
        <v>214</v>
      </c>
      <c r="G321" s="74" t="s">
        <v>4852</v>
      </c>
      <c r="H321" s="9" t="s">
        <v>727</v>
      </c>
      <c r="I321" s="9" t="s">
        <v>37</v>
      </c>
      <c r="J321" s="9">
        <v>25271</v>
      </c>
      <c r="K321" s="9" t="s">
        <v>3216</v>
      </c>
      <c r="L321" s="7" t="s">
        <v>3894</v>
      </c>
      <c r="M321" s="9" t="s">
        <v>3895</v>
      </c>
      <c r="N321" s="9" t="s">
        <v>4605</v>
      </c>
      <c r="O321" s="9">
        <v>1375</v>
      </c>
      <c r="P321" s="9"/>
      <c r="Q321" s="7"/>
      <c r="R321" s="7" t="s">
        <v>2727</v>
      </c>
      <c r="S321" s="9" t="s">
        <v>761</v>
      </c>
      <c r="T321" s="1">
        <v>40701</v>
      </c>
      <c r="U321" s="87" t="str">
        <f t="shared" si="71"/>
        <v>Y</v>
      </c>
      <c r="V321" s="87" t="str">
        <f t="shared" si="72"/>
        <v>Y</v>
      </c>
      <c r="W321" s="32">
        <v>5724.93</v>
      </c>
      <c r="X321" s="9" t="s">
        <v>2756</v>
      </c>
      <c r="Y321" s="1"/>
      <c r="Z321" s="1">
        <v>40723</v>
      </c>
      <c r="AA321" s="84" t="str">
        <f t="shared" si="67"/>
        <v>Y</v>
      </c>
      <c r="AB321" s="33">
        <v>960</v>
      </c>
      <c r="AC321" s="15">
        <f t="shared" si="68"/>
        <v>960</v>
      </c>
      <c r="AD321" s="1">
        <v>40940</v>
      </c>
      <c r="AE321" s="92" t="str">
        <f t="shared" si="69"/>
        <v>Complete</v>
      </c>
      <c r="AF321" s="1">
        <v>40953</v>
      </c>
      <c r="AG321" s="9" t="s">
        <v>697</v>
      </c>
      <c r="AH321" s="89" t="str">
        <f t="shared" si="70"/>
        <v>Complete</v>
      </c>
      <c r="AI321" s="1">
        <v>41121</v>
      </c>
      <c r="AJ321" s="1">
        <v>41065</v>
      </c>
      <c r="AK321" s="84" t="str">
        <f>IF(Q321="",IF(U321="N","N/A",IF(AL321="","TBD",IF(AL321="N/A","N/A",IF(ISNUMBER(AL321),"Complete","")))),"Removed")</f>
        <v>Complete</v>
      </c>
      <c r="AL321" s="94">
        <v>41079</v>
      </c>
      <c r="AM321" s="89" t="str">
        <f>IF(Q321="",IF(AO321="","TBD",IF(AO321="N/A","N/A",IF(ISNUMBER(AO321),"Complete","TBD"))),"N/A")</f>
        <v>Complete</v>
      </c>
      <c r="AN321" s="2">
        <v>41082</v>
      </c>
      <c r="AO321" s="93">
        <v>40931</v>
      </c>
      <c r="AP321" s="97" t="str">
        <f>IF(Q321="",IF(AK321="Complete",IF(AM321="TBD","Waiting on Router","Ready"),"Pending Fiber Completion"),"Removed")</f>
        <v>Ready</v>
      </c>
      <c r="AQ321" s="2">
        <v>41082</v>
      </c>
      <c r="AR321" s="7"/>
      <c r="AS321" s="7">
        <v>1</v>
      </c>
      <c r="AT321" s="2"/>
      <c r="AU321" s="2"/>
      <c r="AV321" s="7"/>
    </row>
    <row r="322" spans="1:48">
      <c r="A322" s="2"/>
      <c r="B322" s="73" t="s">
        <v>2007</v>
      </c>
      <c r="C322" s="73" t="s">
        <v>213</v>
      </c>
      <c r="D322" s="73" t="s">
        <v>710</v>
      </c>
      <c r="E322" s="4" t="s">
        <v>2724</v>
      </c>
      <c r="F322" s="73" t="s">
        <v>4837</v>
      </c>
      <c r="G322" s="73" t="s">
        <v>4852</v>
      </c>
      <c r="H322" s="4" t="s">
        <v>36</v>
      </c>
      <c r="I322" s="4" t="s">
        <v>37</v>
      </c>
      <c r="J322" s="4">
        <v>25271</v>
      </c>
      <c r="K322" s="4" t="s">
        <v>3215</v>
      </c>
      <c r="L322" s="4" t="s">
        <v>3785</v>
      </c>
      <c r="M322" s="4" t="s">
        <v>3784</v>
      </c>
      <c r="N322" s="4" t="s">
        <v>4319</v>
      </c>
      <c r="O322" s="4">
        <v>1055</v>
      </c>
      <c r="P322" s="4"/>
      <c r="Q322" s="4"/>
      <c r="R322" s="4" t="s">
        <v>2727</v>
      </c>
      <c r="S322" s="4" t="s">
        <v>2714</v>
      </c>
      <c r="T322" s="2">
        <v>40701</v>
      </c>
      <c r="U322" s="86" t="str">
        <f t="shared" si="71"/>
        <v>Y</v>
      </c>
      <c r="V322" s="86" t="str">
        <f t="shared" si="72"/>
        <v>Y</v>
      </c>
      <c r="W322" s="34">
        <v>5017.47</v>
      </c>
      <c r="X322" s="4" t="s">
        <v>2756</v>
      </c>
      <c r="Y322" s="2"/>
      <c r="Z322" s="2">
        <v>40800</v>
      </c>
      <c r="AA322" s="84" t="str">
        <f t="shared" si="67"/>
        <v>Y</v>
      </c>
      <c r="AB322" s="35">
        <v>526</v>
      </c>
      <c r="AC322" s="15">
        <f t="shared" si="68"/>
        <v>526</v>
      </c>
      <c r="AD322" s="2">
        <v>40940</v>
      </c>
      <c r="AE322" s="92" t="str">
        <f t="shared" si="69"/>
        <v>Complete</v>
      </c>
      <c r="AF322" s="2">
        <v>40837</v>
      </c>
      <c r="AG322" s="4" t="s">
        <v>697</v>
      </c>
      <c r="AH322" s="89" t="str">
        <f t="shared" si="70"/>
        <v>Complete</v>
      </c>
      <c r="AI322" s="2">
        <v>41074</v>
      </c>
      <c r="AJ322" s="2">
        <v>41019</v>
      </c>
      <c r="AK322" s="84" t="str">
        <f>IF(Q322="",IF(U322="N","N/A",IF(AL322="","TBD",IF(AL322="N/A","N/A",IF(ISNUMBER(AL322),"Complete","")))),"Removed")</f>
        <v>Complete</v>
      </c>
      <c r="AL322" s="94">
        <v>41036</v>
      </c>
      <c r="AM322" s="89" t="str">
        <f>IF(Q322="",IF(AO322="","TBD",IF(AO322="N/A","N/A",IF(ISNUMBER(AO322),"Complete","TBD"))),"N/A")</f>
        <v>Complete</v>
      </c>
      <c r="AN322" s="2">
        <v>41039</v>
      </c>
      <c r="AO322" s="94">
        <v>40932</v>
      </c>
      <c r="AP322" s="97" t="str">
        <f>IF(Q322="",IF(AK322="Complete",IF(AM322="TBD","Waiting on Router","Ready"),"Pending Fiber Completion"),"Removed")</f>
        <v>Ready</v>
      </c>
      <c r="AQ322" s="2">
        <v>41039</v>
      </c>
      <c r="AR322" s="4"/>
      <c r="AS322" s="7">
        <v>1</v>
      </c>
      <c r="AT322" s="2"/>
      <c r="AU322" s="2"/>
      <c r="AV322" s="4"/>
    </row>
    <row r="323" spans="1:48">
      <c r="A323" s="13"/>
      <c r="B323" s="75" t="s">
        <v>2008</v>
      </c>
      <c r="C323" s="75" t="s">
        <v>213</v>
      </c>
      <c r="D323" s="75" t="s">
        <v>1554</v>
      </c>
      <c r="E323" s="6" t="s">
        <v>2724</v>
      </c>
      <c r="F323" s="78" t="s">
        <v>1595</v>
      </c>
      <c r="G323" s="75" t="s">
        <v>4851</v>
      </c>
      <c r="H323" s="6" t="s">
        <v>5604</v>
      </c>
      <c r="I323" s="6" t="s">
        <v>37</v>
      </c>
      <c r="J323" s="6">
        <v>25271</v>
      </c>
      <c r="K323" s="6" t="s">
        <v>5605</v>
      </c>
      <c r="L323" s="11" t="s">
        <v>5606</v>
      </c>
      <c r="M323" s="6"/>
      <c r="N323" s="6" t="s">
        <v>5607</v>
      </c>
      <c r="O323" s="6">
        <v>879</v>
      </c>
      <c r="P323" s="6" t="s">
        <v>4380</v>
      </c>
      <c r="Q323" s="11"/>
      <c r="R323" s="11" t="s">
        <v>4071</v>
      </c>
      <c r="S323" s="6" t="s">
        <v>2715</v>
      </c>
      <c r="T323" s="13"/>
      <c r="U323" s="77" t="str">
        <f t="shared" si="71"/>
        <v>N</v>
      </c>
      <c r="V323" s="77" t="str">
        <f t="shared" si="72"/>
        <v>N/A</v>
      </c>
      <c r="W323" s="22"/>
      <c r="X323" s="6" t="s">
        <v>4508</v>
      </c>
      <c r="Y323" s="13"/>
      <c r="Z323" s="13"/>
      <c r="AA323" s="84" t="str">
        <f t="shared" si="67"/>
        <v>N/A</v>
      </c>
      <c r="AB323" s="23">
        <v>0</v>
      </c>
      <c r="AC323" s="15">
        <f t="shared" si="68"/>
        <v>0</v>
      </c>
      <c r="AD323" s="13"/>
      <c r="AE323" s="92" t="str">
        <f t="shared" si="69"/>
        <v>N/A</v>
      </c>
      <c r="AF323" s="13"/>
      <c r="AG323" s="6" t="s">
        <v>2756</v>
      </c>
      <c r="AH323" s="89" t="str">
        <f t="shared" si="70"/>
        <v>No Build Required</v>
      </c>
      <c r="AI323" s="13" t="s">
        <v>4508</v>
      </c>
      <c r="AJ323" s="13" t="s">
        <v>4508</v>
      </c>
      <c r="AK323" s="84" t="str">
        <f>IF(Q323="",IF(U323="N","N/A",IF(AL323="","TBD",IF(AL323="N/A","N/A",IF(ISNUMBER(AL323),"Complete","")))),"Removed")</f>
        <v>N/A</v>
      </c>
      <c r="AL323" s="95" t="s">
        <v>4508</v>
      </c>
      <c r="AM323" s="89" t="str">
        <f>IF(Q323="",IF(AO323="","TBD",IF(AO323="N/A","N/A",IF(ISNUMBER(AO323),"Complete","TBD"))),"N/A")</f>
        <v>Complete</v>
      </c>
      <c r="AN323" s="13">
        <v>40912</v>
      </c>
      <c r="AO323" s="95">
        <v>40842</v>
      </c>
      <c r="AP323" s="97" t="str">
        <f>IF(Q323="",IF(AK323="N/A",IF(AM323="TBD","Waiting on Router","Ready"),"TBD"),"Removed")</f>
        <v>Ready</v>
      </c>
      <c r="AQ323" s="13">
        <v>40913</v>
      </c>
      <c r="AR323" s="11"/>
      <c r="AS323" s="36">
        <v>1</v>
      </c>
      <c r="AT323" s="13"/>
      <c r="AU323" s="13"/>
      <c r="AV323" s="11"/>
    </row>
    <row r="324" spans="1:48">
      <c r="A324" s="13"/>
      <c r="B324" s="75" t="s">
        <v>5025</v>
      </c>
      <c r="C324" s="75" t="s">
        <v>213</v>
      </c>
      <c r="D324" s="75" t="s">
        <v>774</v>
      </c>
      <c r="E324" s="6" t="s">
        <v>2724</v>
      </c>
      <c r="F324" s="80" t="s">
        <v>4947</v>
      </c>
      <c r="G324" s="81" t="s">
        <v>4851</v>
      </c>
      <c r="H324" s="38" t="s">
        <v>5608</v>
      </c>
      <c r="I324" s="5" t="s">
        <v>500</v>
      </c>
      <c r="J324" s="5">
        <v>26164</v>
      </c>
      <c r="K324" s="6"/>
      <c r="L324" s="11"/>
      <c r="M324" s="6"/>
      <c r="N324" s="6" t="s">
        <v>5609</v>
      </c>
      <c r="O324" s="6">
        <v>1708</v>
      </c>
      <c r="P324" s="6"/>
      <c r="Q324" s="11"/>
      <c r="R324" s="11" t="s">
        <v>5222</v>
      </c>
      <c r="S324" s="6"/>
      <c r="T324" s="13"/>
      <c r="U324" s="77" t="str">
        <f t="shared" si="71"/>
        <v>N</v>
      </c>
      <c r="V324" s="77" t="str">
        <f t="shared" si="72"/>
        <v>N/A</v>
      </c>
      <c r="W324" s="22"/>
      <c r="X324" s="6" t="s">
        <v>4508</v>
      </c>
      <c r="Y324" s="13"/>
      <c r="Z324" s="13"/>
      <c r="AA324" s="84" t="str">
        <f t="shared" si="67"/>
        <v>N/A</v>
      </c>
      <c r="AB324" s="23">
        <v>0</v>
      </c>
      <c r="AC324" s="15">
        <f t="shared" si="68"/>
        <v>0</v>
      </c>
      <c r="AD324" s="13"/>
      <c r="AE324" s="92" t="str">
        <f t="shared" si="69"/>
        <v>N/A</v>
      </c>
      <c r="AF324" s="13"/>
      <c r="AG324" s="6" t="s">
        <v>2756</v>
      </c>
      <c r="AH324" s="89" t="str">
        <f t="shared" si="70"/>
        <v>No Build Required</v>
      </c>
      <c r="AI324" s="13" t="s">
        <v>4508</v>
      </c>
      <c r="AJ324" s="13" t="s">
        <v>4508</v>
      </c>
      <c r="AK324" s="84" t="str">
        <f>IF(Q324="",IF(U324="N","N/A",IF(AL324="","TBD",IF(AL324="N/A","N/A",IF(ISNUMBER(AL324),"Complete","")))),"Removed")</f>
        <v>N/A</v>
      </c>
      <c r="AL324" s="95" t="s">
        <v>4508</v>
      </c>
      <c r="AM324" s="89" t="str">
        <f>IF(Q324="",IF(AO324="","TBD",IF(AO324="N/A","N/A",IF(ISNUMBER(AO324),"Complete","TBD"))),"N/A")</f>
        <v>Complete</v>
      </c>
      <c r="AN324" s="13"/>
      <c r="AO324" s="95">
        <v>41332</v>
      </c>
      <c r="AP324" s="97" t="str">
        <f>IF(Q324="",IF(AK324="N/A",IF(AM324="TBD","Waiting on Router","Ready"),"TBD"),"Removed")</f>
        <v>Ready</v>
      </c>
      <c r="AQ324" s="13"/>
      <c r="AR324" s="11"/>
      <c r="AS324" s="11">
        <v>2</v>
      </c>
      <c r="AT324" s="13"/>
      <c r="AU324" s="13"/>
      <c r="AV324" s="11"/>
    </row>
    <row r="325" spans="1:48">
      <c r="A325" s="13"/>
      <c r="B325" s="75" t="s">
        <v>5026</v>
      </c>
      <c r="C325" s="75" t="s">
        <v>213</v>
      </c>
      <c r="D325" s="75" t="s">
        <v>774</v>
      </c>
      <c r="E325" s="6" t="s">
        <v>2724</v>
      </c>
      <c r="F325" s="80" t="s">
        <v>4948</v>
      </c>
      <c r="G325" s="81" t="s">
        <v>4851</v>
      </c>
      <c r="H325" s="40" t="s">
        <v>5611</v>
      </c>
      <c r="I325" s="41" t="s">
        <v>37</v>
      </c>
      <c r="J325" s="41">
        <v>25271</v>
      </c>
      <c r="K325" s="6"/>
      <c r="L325" s="11"/>
      <c r="M325" s="6"/>
      <c r="N325" s="6" t="s">
        <v>5612</v>
      </c>
      <c r="O325" s="6">
        <v>1710</v>
      </c>
      <c r="P325" s="6"/>
      <c r="Q325" s="11"/>
      <c r="R325" s="11" t="s">
        <v>5222</v>
      </c>
      <c r="S325" s="6"/>
      <c r="T325" s="13"/>
      <c r="U325" s="77" t="str">
        <f t="shared" si="71"/>
        <v>N</v>
      </c>
      <c r="V325" s="77" t="str">
        <f t="shared" si="72"/>
        <v>N/A</v>
      </c>
      <c r="W325" s="22"/>
      <c r="X325" s="6" t="s">
        <v>4508</v>
      </c>
      <c r="Y325" s="13"/>
      <c r="Z325" s="13"/>
      <c r="AA325" s="84" t="str">
        <f t="shared" si="67"/>
        <v>N/A</v>
      </c>
      <c r="AB325" s="23">
        <v>0</v>
      </c>
      <c r="AC325" s="15">
        <f t="shared" si="68"/>
        <v>0</v>
      </c>
      <c r="AD325" s="13"/>
      <c r="AE325" s="92" t="str">
        <f t="shared" si="69"/>
        <v>N/A</v>
      </c>
      <c r="AF325" s="13"/>
      <c r="AG325" s="6" t="s">
        <v>2756</v>
      </c>
      <c r="AH325" s="89" t="str">
        <f t="shared" si="70"/>
        <v>No Build Required</v>
      </c>
      <c r="AI325" s="13" t="s">
        <v>4508</v>
      </c>
      <c r="AJ325" s="13" t="s">
        <v>4508</v>
      </c>
      <c r="AK325" s="84" t="str">
        <f>IF(Q325="",IF(U325="N","N/A",IF(AL325="","TBD",IF(AL325="N/A","N/A",IF(ISNUMBER(AL325),"Complete","")))),"Removed")</f>
        <v>N/A</v>
      </c>
      <c r="AL325" s="95" t="s">
        <v>4508</v>
      </c>
      <c r="AM325" s="89" t="str">
        <f>IF(Q325="",IF(AO325="","TBD",IF(AO325="N/A","N/A",IF(ISNUMBER(AO325),"Complete","TBD"))),"N/A")</f>
        <v>Complete</v>
      </c>
      <c r="AN325" s="13"/>
      <c r="AO325" s="95">
        <v>41332</v>
      </c>
      <c r="AP325" s="97" t="str">
        <f>IF(Q325="",IF(AK325="N/A",IF(AM325="TBD","Waiting on Router","Ready"),"TBD"),"Removed")</f>
        <v>Ready</v>
      </c>
      <c r="AQ325" s="13"/>
      <c r="AR325" s="11"/>
      <c r="AS325" s="11">
        <v>2</v>
      </c>
      <c r="AT325" s="13"/>
      <c r="AU325" s="13"/>
      <c r="AV325" s="11"/>
    </row>
    <row r="326" spans="1:48" ht="31.5">
      <c r="B326" s="81" t="s">
        <v>6721</v>
      </c>
      <c r="C326" s="81" t="s">
        <v>213</v>
      </c>
      <c r="D326" s="81" t="s">
        <v>4566</v>
      </c>
      <c r="F326" s="82" t="s">
        <v>6722</v>
      </c>
      <c r="G326" s="81" t="s">
        <v>4851</v>
      </c>
      <c r="H326" s="5" t="s">
        <v>6723</v>
      </c>
      <c r="I326" s="5" t="s">
        <v>37</v>
      </c>
      <c r="J326" s="5">
        <v>25271</v>
      </c>
      <c r="L326" s="38" t="s">
        <v>6714</v>
      </c>
      <c r="N326" s="5" t="s">
        <v>6724</v>
      </c>
      <c r="O326" s="5">
        <v>1173</v>
      </c>
      <c r="R326" s="38" t="s">
        <v>6716</v>
      </c>
      <c r="S326" s="5" t="s">
        <v>2712</v>
      </c>
      <c r="U326" s="77" t="str">
        <f t="shared" si="71"/>
        <v>N</v>
      </c>
      <c r="V326" s="77" t="str">
        <f t="shared" si="72"/>
        <v>N/A</v>
      </c>
      <c r="X326" s="5" t="s">
        <v>4508</v>
      </c>
      <c r="AA326" s="84" t="str">
        <f t="shared" si="67"/>
        <v>N/A</v>
      </c>
      <c r="AB326" s="50">
        <v>0</v>
      </c>
      <c r="AC326" s="15">
        <f t="shared" si="68"/>
        <v>0</v>
      </c>
      <c r="AE326" s="92" t="str">
        <f t="shared" si="69"/>
        <v>N/A</v>
      </c>
      <c r="AG326" s="5" t="s">
        <v>2756</v>
      </c>
      <c r="AH326" s="89" t="str">
        <f t="shared" si="70"/>
        <v>No Build Required</v>
      </c>
      <c r="AI326" s="46" t="s">
        <v>4508</v>
      </c>
      <c r="AJ326" s="46" t="s">
        <v>4508</v>
      </c>
      <c r="AK326" s="84" t="str">
        <f>IF(Q326="",IF(U326="N","N/A",IF(AL326="","TBD",IF(AL326="N/A","N/A",IF(ISNUMBER(AL326),"Complete","")))),"Removed")</f>
        <v>N/A</v>
      </c>
      <c r="AL326" s="98" t="s">
        <v>4508</v>
      </c>
      <c r="AM326" s="89" t="str">
        <f>IF(Q326="",IF(AO326="","TBD",IF(AO326="N/A","N/A",IF(ISNUMBER(AO326),"Complete","TBD"))),"N/A")</f>
        <v>Complete</v>
      </c>
      <c r="AO326" s="99">
        <v>41450</v>
      </c>
      <c r="AP326" s="97" t="str">
        <f>IF(Q326="",IF(AK326="N/A",IF(AM326="TBD","Waiting on Router","Ready"),"TBD"),"Removed")</f>
        <v>Ready</v>
      </c>
      <c r="AS326" s="48">
        <v>2</v>
      </c>
    </row>
    <row r="327" spans="1:48">
      <c r="B327" s="81" t="s">
        <v>6775</v>
      </c>
      <c r="C327" s="81" t="s">
        <v>213</v>
      </c>
      <c r="D327" s="81" t="s">
        <v>774</v>
      </c>
      <c r="F327" s="82" t="s">
        <v>6776</v>
      </c>
      <c r="G327" s="81" t="s">
        <v>4851</v>
      </c>
      <c r="H327" s="5" t="s">
        <v>6777</v>
      </c>
      <c r="I327" s="5" t="s">
        <v>37</v>
      </c>
      <c r="J327" s="5">
        <v>25271</v>
      </c>
      <c r="N327" s="5" t="s">
        <v>5610</v>
      </c>
      <c r="O327" s="5">
        <v>1709</v>
      </c>
      <c r="S327" s="5" t="s">
        <v>774</v>
      </c>
      <c r="T327" s="46" t="s">
        <v>4508</v>
      </c>
      <c r="U327" s="77" t="s">
        <v>2756</v>
      </c>
      <c r="V327" s="77" t="s">
        <v>4508</v>
      </c>
      <c r="W327" s="49" t="s">
        <v>4508</v>
      </c>
      <c r="X327" s="49" t="s">
        <v>4508</v>
      </c>
      <c r="Y327" s="49"/>
      <c r="AA327" s="84" t="str">
        <f t="shared" si="67"/>
        <v>N/A</v>
      </c>
      <c r="AB327" s="50">
        <v>0</v>
      </c>
      <c r="AC327" s="15">
        <f t="shared" si="68"/>
        <v>0</v>
      </c>
      <c r="AE327" s="92" t="str">
        <f t="shared" si="69"/>
        <v>N/A</v>
      </c>
      <c r="AG327" s="5" t="s">
        <v>2756</v>
      </c>
      <c r="AH327" s="89" t="str">
        <f t="shared" si="70"/>
        <v>No Build Required</v>
      </c>
      <c r="AI327" s="46" t="s">
        <v>4508</v>
      </c>
      <c r="AJ327" s="46" t="s">
        <v>4508</v>
      </c>
      <c r="AK327" s="84" t="str">
        <f>IF(Q327="",IF(U327="N","N/A",IF(AL327="","TBD",IF(AL327="N/A","N/A",IF(ISNUMBER(AL327),"Complete","")))),"Removed")</f>
        <v>N/A</v>
      </c>
      <c r="AL327" s="98" t="s">
        <v>4508</v>
      </c>
      <c r="AM327" s="89" t="str">
        <f>IF(Q327="",IF(AO327="","TBD",IF(AO327="N/A","N/A",IF(ISNUMBER(AO327),"Complete","TBD"))),"N/A")</f>
        <v>Complete</v>
      </c>
      <c r="AO327" s="99">
        <v>41395</v>
      </c>
      <c r="AP327" s="97" t="str">
        <f>IF(Q327="",IF(AK327="N/A",IF(AM327="TBD","Waiting on Router","Ready"),"TBD"),"Removed")</f>
        <v>Ready</v>
      </c>
      <c r="AS327" s="48">
        <v>2</v>
      </c>
    </row>
    <row r="328" spans="1:48">
      <c r="A328" s="1"/>
      <c r="B328" s="72" t="s">
        <v>2009</v>
      </c>
      <c r="C328" s="72" t="s">
        <v>171</v>
      </c>
      <c r="D328" s="72" t="s">
        <v>1453</v>
      </c>
      <c r="E328" s="19" t="s">
        <v>2718</v>
      </c>
      <c r="F328" s="73" t="s">
        <v>1472</v>
      </c>
      <c r="G328" s="72" t="s">
        <v>4852</v>
      </c>
      <c r="H328" s="8" t="s">
        <v>1518</v>
      </c>
      <c r="I328" s="8" t="s">
        <v>128</v>
      </c>
      <c r="J328" s="8">
        <v>25414</v>
      </c>
      <c r="K328" s="8" t="s">
        <v>3214</v>
      </c>
      <c r="L328" s="4" t="s">
        <v>3629</v>
      </c>
      <c r="M328" s="8" t="s">
        <v>3630</v>
      </c>
      <c r="N328" s="8" t="s">
        <v>4233</v>
      </c>
      <c r="O328" s="8">
        <v>547</v>
      </c>
      <c r="P328" s="19" t="s">
        <v>4872</v>
      </c>
      <c r="Q328" s="4"/>
      <c r="R328" s="4" t="s">
        <v>2727</v>
      </c>
      <c r="S328" s="8" t="s">
        <v>2712</v>
      </c>
      <c r="T328" s="1">
        <v>40718</v>
      </c>
      <c r="U328" s="84" t="str">
        <f t="shared" ref="U328:U349" si="73">IF(T328="","N","Y")</f>
        <v>Y</v>
      </c>
      <c r="V328" s="84" t="str">
        <f t="shared" ref="V328:V349" si="74">IF(T328="","N/A",IF(T328="TBD","N","Y"))</f>
        <v>Y</v>
      </c>
      <c r="W328" s="32">
        <v>11190</v>
      </c>
      <c r="X328" s="8" t="s">
        <v>2756</v>
      </c>
      <c r="Y328" s="1"/>
      <c r="Z328" s="1">
        <v>40729</v>
      </c>
      <c r="AA328" s="84" t="str">
        <f t="shared" si="67"/>
        <v>Y</v>
      </c>
      <c r="AB328" s="33">
        <v>1500</v>
      </c>
      <c r="AC328" s="15">
        <f t="shared" si="68"/>
        <v>1500</v>
      </c>
      <c r="AD328" s="1">
        <v>40878</v>
      </c>
      <c r="AE328" s="92" t="str">
        <f t="shared" si="69"/>
        <v>Complete</v>
      </c>
      <c r="AF328" s="1">
        <v>40865</v>
      </c>
      <c r="AG328" s="8" t="s">
        <v>2756</v>
      </c>
      <c r="AH328" s="89" t="str">
        <f t="shared" si="70"/>
        <v>No Build Required</v>
      </c>
      <c r="AI328" s="1" t="s">
        <v>4508</v>
      </c>
      <c r="AJ328" s="1" t="s">
        <v>4508</v>
      </c>
      <c r="AK328" s="84" t="str">
        <f>IF(Q328="",IF(U328="N","N/A",IF(AL328="","TBD",IF(AL328="N/A","N/A",IF(ISNUMBER(AL328),"Complete","")))),"Removed")</f>
        <v>Complete</v>
      </c>
      <c r="AL328" s="93">
        <v>40865</v>
      </c>
      <c r="AM328" s="89" t="str">
        <f>IF(Q328="",IF(AO328="","TBD",IF(AO328="N/A","N/A",IF(ISNUMBER(AO328),"Complete","TBD"))),"N/A")</f>
        <v>Complete</v>
      </c>
      <c r="AN328" s="1">
        <v>41131</v>
      </c>
      <c r="AO328" s="93">
        <v>41101</v>
      </c>
      <c r="AP328" s="97" t="str">
        <f>IF(Q328="",IF(AK328="Complete",IF(AM328="TBD","Waiting on Router","Ready"),"Pending Fiber Completion"),"Removed")</f>
        <v>Ready</v>
      </c>
      <c r="AQ328" s="1">
        <v>41131</v>
      </c>
      <c r="AR328" s="4"/>
      <c r="AS328" s="9">
        <v>1</v>
      </c>
      <c r="AT328" s="1"/>
      <c r="AU328" s="1"/>
      <c r="AV328" s="4"/>
    </row>
    <row r="329" spans="1:48">
      <c r="A329" s="2"/>
      <c r="B329" s="73" t="s">
        <v>2010</v>
      </c>
      <c r="C329" s="73" t="s">
        <v>171</v>
      </c>
      <c r="D329" s="73" t="s">
        <v>763</v>
      </c>
      <c r="E329" s="4" t="s">
        <v>2718</v>
      </c>
      <c r="F329" s="73" t="s">
        <v>309</v>
      </c>
      <c r="G329" s="73" t="s">
        <v>4852</v>
      </c>
      <c r="H329" s="4" t="s">
        <v>310</v>
      </c>
      <c r="I329" s="4" t="s">
        <v>311</v>
      </c>
      <c r="J329" s="4"/>
      <c r="K329" s="4" t="s">
        <v>3213</v>
      </c>
      <c r="L329" s="4"/>
      <c r="M329" s="4"/>
      <c r="N329" s="4" t="s">
        <v>4196</v>
      </c>
      <c r="O329" s="4">
        <v>817</v>
      </c>
      <c r="P329" s="4"/>
      <c r="Q329" s="4"/>
      <c r="R329" s="4" t="s">
        <v>2727</v>
      </c>
      <c r="S329" s="4" t="s">
        <v>2712</v>
      </c>
      <c r="T329" s="2">
        <v>40718</v>
      </c>
      <c r="U329" s="86" t="str">
        <f t="shared" si="73"/>
        <v>Y</v>
      </c>
      <c r="V329" s="86" t="str">
        <f t="shared" si="74"/>
        <v>Y</v>
      </c>
      <c r="W329" s="34">
        <v>293178</v>
      </c>
      <c r="X329" s="4" t="s">
        <v>2756</v>
      </c>
      <c r="Y329" s="2"/>
      <c r="Z329" s="2">
        <v>40729</v>
      </c>
      <c r="AA329" s="84" t="str">
        <f t="shared" ref="AA329:AA349" si="75">IF(V329="N/A","N/A",IF(Z329="","N","Y"))</f>
        <v>Y</v>
      </c>
      <c r="AB329" s="35">
        <v>39300</v>
      </c>
      <c r="AC329" s="15">
        <f t="shared" ref="AC329:AC349" si="76">IF(U329="N",0,IF(AB329="","TBD",IF(AB329="N/A",0,IF(ISNUMBER(AB329)=TRUE,AB329,"Included"))))</f>
        <v>39300</v>
      </c>
      <c r="AD329" s="2">
        <v>40969</v>
      </c>
      <c r="AE329" s="92" t="str">
        <f t="shared" ref="AE329:AE349" si="77">IF(Q329="",IF(U329="N","N/A",IF(AD329="N/A","N/A",IF(AD329="","TBD",IF(ISNUMBER(AF329),"Complete","Complete")))),"""Removed")</f>
        <v>Complete</v>
      </c>
      <c r="AF329" s="2">
        <v>40947</v>
      </c>
      <c r="AG329" s="4" t="s">
        <v>2756</v>
      </c>
      <c r="AH329" s="89" t="str">
        <f t="shared" ref="AH329:AH349" si="78">IF(Q329="",IF(U329="N","No Build Required",IF(AG329="N","No Build Required",IF(AG329="N/A","No Build Required",IF(AG329="","TBD",IF(ISNUMBER(AJ329),"Complete",IF(ISNUMBER(AI329),"Scheduled","TBD")))))),"Removed")</f>
        <v>No Build Required</v>
      </c>
      <c r="AI329" s="1" t="s">
        <v>4508</v>
      </c>
      <c r="AJ329" s="1" t="s">
        <v>4508</v>
      </c>
      <c r="AK329" s="84" t="str">
        <f>IF(Q329="",IF(U329="N","N/A",IF(AL329="","TBD",IF(AL329="N/A","N/A",IF(ISNUMBER(AL329),"Complete","")))),"Removed")</f>
        <v>Complete</v>
      </c>
      <c r="AL329" s="94">
        <v>40947</v>
      </c>
      <c r="AM329" s="89" t="str">
        <f>IF(Q329="",IF(AO329="","TBD",IF(AO329="N/A","N/A",IF(ISNUMBER(AO329),"Complete","TBD"))),"N/A")</f>
        <v>Complete</v>
      </c>
      <c r="AN329" s="2"/>
      <c r="AO329" s="94">
        <v>41108</v>
      </c>
      <c r="AP329" s="97" t="str">
        <f>IF(Q329="",IF(AK329="Complete",IF(AM329="TBD","Waiting on Router","Ready"),"Pending Fiber Completion"),"Removed")</f>
        <v>Ready</v>
      </c>
      <c r="AQ329" s="2"/>
      <c r="AR329" s="4"/>
      <c r="AS329" s="7">
        <v>1</v>
      </c>
      <c r="AT329" s="2"/>
      <c r="AU329" s="2"/>
      <c r="AV329" s="4"/>
    </row>
    <row r="330" spans="1:48">
      <c r="A330" s="2"/>
      <c r="B330" s="73" t="s">
        <v>2011</v>
      </c>
      <c r="C330" s="73" t="s">
        <v>171</v>
      </c>
      <c r="D330" s="73" t="s">
        <v>763</v>
      </c>
      <c r="E330" s="4" t="s">
        <v>2718</v>
      </c>
      <c r="F330" s="73" t="s">
        <v>312</v>
      </c>
      <c r="G330" s="73" t="s">
        <v>4852</v>
      </c>
      <c r="H330" s="4" t="s">
        <v>313</v>
      </c>
      <c r="I330" s="4" t="s">
        <v>314</v>
      </c>
      <c r="J330" s="4"/>
      <c r="K330" s="4" t="s">
        <v>3212</v>
      </c>
      <c r="L330" s="4"/>
      <c r="M330" s="4"/>
      <c r="N330" s="4" t="s">
        <v>4085</v>
      </c>
      <c r="O330" s="4">
        <v>811</v>
      </c>
      <c r="P330" s="4"/>
      <c r="Q330" s="4"/>
      <c r="R330" s="4" t="s">
        <v>2727</v>
      </c>
      <c r="S330" s="4" t="s">
        <v>2712</v>
      </c>
      <c r="T330" s="2">
        <v>40718</v>
      </c>
      <c r="U330" s="86" t="str">
        <f t="shared" si="73"/>
        <v>Y</v>
      </c>
      <c r="V330" s="86" t="str">
        <f t="shared" si="74"/>
        <v>Y</v>
      </c>
      <c r="W330" s="34">
        <v>53712</v>
      </c>
      <c r="X330" s="4" t="s">
        <v>2756</v>
      </c>
      <c r="Y330" s="2"/>
      <c r="Z330" s="2">
        <v>40729</v>
      </c>
      <c r="AA330" s="84" t="str">
        <f t="shared" si="75"/>
        <v>Y</v>
      </c>
      <c r="AB330" s="35">
        <v>7200</v>
      </c>
      <c r="AC330" s="15">
        <f t="shared" si="76"/>
        <v>7200</v>
      </c>
      <c r="AD330" s="2">
        <v>40848</v>
      </c>
      <c r="AE330" s="92" t="str">
        <f t="shared" si="77"/>
        <v>Complete</v>
      </c>
      <c r="AF330" s="2">
        <v>40824</v>
      </c>
      <c r="AG330" s="4" t="s">
        <v>2756</v>
      </c>
      <c r="AH330" s="89" t="str">
        <f t="shared" si="78"/>
        <v>No Build Required</v>
      </c>
      <c r="AI330" s="1" t="s">
        <v>4508</v>
      </c>
      <c r="AJ330" s="1" t="s">
        <v>4508</v>
      </c>
      <c r="AK330" s="84" t="str">
        <f>IF(Q330="",IF(U330="N","N/A",IF(AL330="","TBD",IF(AL330="N/A","N/A",IF(ISNUMBER(AL330),"Complete","")))),"Removed")</f>
        <v>Complete</v>
      </c>
      <c r="AL330" s="94">
        <v>40848</v>
      </c>
      <c r="AM330" s="89" t="str">
        <f>IF(Q330="",IF(AO330="","TBD",IF(AO330="N/A","N/A",IF(ISNUMBER(AO330),"Complete","TBD"))),"N/A")</f>
        <v>Complete</v>
      </c>
      <c r="AN330" s="1">
        <v>41131</v>
      </c>
      <c r="AO330" s="94">
        <v>41108</v>
      </c>
      <c r="AP330" s="97" t="str">
        <f>IF(Q330="",IF(AK330="Complete",IF(AM330="TBD","Waiting on Router","Ready"),"Pending Fiber Completion"),"Removed")</f>
        <v>Ready</v>
      </c>
      <c r="AQ330" s="1">
        <v>41131</v>
      </c>
      <c r="AR330" s="4"/>
      <c r="AS330" s="7">
        <v>1</v>
      </c>
      <c r="AT330" s="2"/>
      <c r="AU330" s="2"/>
      <c r="AV330" s="4"/>
    </row>
    <row r="331" spans="1:48">
      <c r="A331" s="1"/>
      <c r="B331" s="72" t="s">
        <v>2012</v>
      </c>
      <c r="C331" s="72" t="s">
        <v>171</v>
      </c>
      <c r="D331" s="72" t="s">
        <v>763</v>
      </c>
      <c r="E331" s="8" t="s">
        <v>2718</v>
      </c>
      <c r="F331" s="73" t="s">
        <v>315</v>
      </c>
      <c r="G331" s="72" t="s">
        <v>4852</v>
      </c>
      <c r="H331" s="8" t="s">
        <v>19</v>
      </c>
      <c r="I331" s="8" t="s">
        <v>316</v>
      </c>
      <c r="J331" s="8"/>
      <c r="K331" s="8" t="s">
        <v>3211</v>
      </c>
      <c r="L331" s="4"/>
      <c r="M331" s="8"/>
      <c r="N331" s="8" t="s">
        <v>4193</v>
      </c>
      <c r="O331" s="8">
        <v>816</v>
      </c>
      <c r="P331" s="8"/>
      <c r="Q331" s="4"/>
      <c r="R331" s="4" t="s">
        <v>2727</v>
      </c>
      <c r="S331" s="8" t="s">
        <v>2712</v>
      </c>
      <c r="T331" s="1">
        <v>40718</v>
      </c>
      <c r="U331" s="77" t="str">
        <f t="shared" si="73"/>
        <v>Y</v>
      </c>
      <c r="V331" s="77" t="str">
        <f t="shared" si="74"/>
        <v>Y</v>
      </c>
      <c r="W331" s="32">
        <v>22380</v>
      </c>
      <c r="X331" s="8" t="s">
        <v>2756</v>
      </c>
      <c r="Y331" s="1"/>
      <c r="Z331" s="1">
        <v>40729</v>
      </c>
      <c r="AA331" s="84" t="str">
        <f t="shared" si="75"/>
        <v>Y</v>
      </c>
      <c r="AB331" s="33">
        <v>3000</v>
      </c>
      <c r="AC331" s="15">
        <f t="shared" si="76"/>
        <v>3000</v>
      </c>
      <c r="AD331" s="1">
        <v>40844</v>
      </c>
      <c r="AE331" s="92" t="str">
        <f t="shared" si="77"/>
        <v>Complete</v>
      </c>
      <c r="AF331" s="1">
        <v>40826</v>
      </c>
      <c r="AG331" s="8" t="s">
        <v>2756</v>
      </c>
      <c r="AH331" s="89" t="str">
        <f t="shared" si="78"/>
        <v>No Build Required</v>
      </c>
      <c r="AI331" s="1" t="s">
        <v>4508</v>
      </c>
      <c r="AJ331" s="1" t="s">
        <v>4508</v>
      </c>
      <c r="AK331" s="84" t="str">
        <f>IF(Q331="",IF(U331="N","N/A",IF(AL331="","TBD",IF(AL331="N/A","N/A",IF(ISNUMBER(AL331),"Complete","")))),"Removed")</f>
        <v>Complete</v>
      </c>
      <c r="AL331" s="93">
        <v>40844</v>
      </c>
      <c r="AM331" s="89" t="str">
        <f>IF(Q331="",IF(AO331="","TBD",IF(AO331="N/A","N/A",IF(ISNUMBER(AO331),"Complete","TBD"))),"N/A")</f>
        <v>Complete</v>
      </c>
      <c r="AN331" s="1">
        <v>41131</v>
      </c>
      <c r="AO331" s="93">
        <v>41108</v>
      </c>
      <c r="AP331" s="97" t="str">
        <f>IF(Q331="",IF(AK331="Complete",IF(AM331="TBD","Waiting on Router","Ready"),"Pending Fiber Completion"),"Removed")</f>
        <v>Ready</v>
      </c>
      <c r="AQ331" s="1">
        <v>41131</v>
      </c>
      <c r="AR331" s="4"/>
      <c r="AS331" s="9">
        <v>1</v>
      </c>
      <c r="AT331" s="1"/>
      <c r="AU331" s="1"/>
      <c r="AV331" s="4"/>
    </row>
    <row r="332" spans="1:48">
      <c r="A332" s="1"/>
      <c r="B332" s="74" t="s">
        <v>2013</v>
      </c>
      <c r="C332" s="74" t="s">
        <v>171</v>
      </c>
      <c r="D332" s="74" t="s">
        <v>761</v>
      </c>
      <c r="E332" s="9" t="s">
        <v>2718</v>
      </c>
      <c r="F332" s="79" t="s">
        <v>172</v>
      </c>
      <c r="G332" s="74" t="s">
        <v>4852</v>
      </c>
      <c r="H332" s="9" t="s">
        <v>728</v>
      </c>
      <c r="I332" s="9" t="s">
        <v>11</v>
      </c>
      <c r="J332" s="9">
        <v>25430</v>
      </c>
      <c r="K332" s="9" t="s">
        <v>3210</v>
      </c>
      <c r="L332" s="7" t="s">
        <v>3896</v>
      </c>
      <c r="M332" s="9" t="s">
        <v>3897</v>
      </c>
      <c r="N332" s="9" t="s">
        <v>4606</v>
      </c>
      <c r="O332" s="9">
        <v>1345</v>
      </c>
      <c r="P332" s="9"/>
      <c r="Q332" s="7"/>
      <c r="R332" s="7" t="s">
        <v>2727</v>
      </c>
      <c r="S332" s="9"/>
      <c r="T332" s="1">
        <v>40718</v>
      </c>
      <c r="U332" s="87" t="str">
        <f t="shared" si="73"/>
        <v>Y</v>
      </c>
      <c r="V332" s="87" t="str">
        <f t="shared" si="74"/>
        <v>Y</v>
      </c>
      <c r="W332" s="32">
        <v>279227.8</v>
      </c>
      <c r="X332" s="9" t="s">
        <v>2756</v>
      </c>
      <c r="Y332" s="1"/>
      <c r="Z332" s="1">
        <v>40729</v>
      </c>
      <c r="AA332" s="84" t="str">
        <f t="shared" si="75"/>
        <v>Y</v>
      </c>
      <c r="AB332" s="33">
        <v>37430</v>
      </c>
      <c r="AC332" s="15">
        <f t="shared" si="76"/>
        <v>37430</v>
      </c>
      <c r="AD332" s="1">
        <v>40878</v>
      </c>
      <c r="AE332" s="92" t="str">
        <f t="shared" si="77"/>
        <v>Complete</v>
      </c>
      <c r="AF332" s="1">
        <v>40865</v>
      </c>
      <c r="AG332" s="9" t="s">
        <v>2756</v>
      </c>
      <c r="AH332" s="89" t="str">
        <f t="shared" si="78"/>
        <v>No Build Required</v>
      </c>
      <c r="AI332" s="1" t="s">
        <v>4508</v>
      </c>
      <c r="AJ332" s="1" t="s">
        <v>4508</v>
      </c>
      <c r="AK332" s="84" t="str">
        <f>IF(Q332="",IF(U332="N","N/A",IF(AL332="","TBD",IF(AL332="N/A","N/A",IF(ISNUMBER(AL332),"Complete","")))),"Removed")</f>
        <v>Complete</v>
      </c>
      <c r="AL332" s="93">
        <v>40865</v>
      </c>
      <c r="AM332" s="89" t="str">
        <f>IF(Q332="",IF(AO332="","TBD",IF(AO332="N/A","N/A",IF(ISNUMBER(AO332),"Complete","TBD"))),"N/A")</f>
        <v>Complete</v>
      </c>
      <c r="AN332" s="1">
        <v>40941</v>
      </c>
      <c r="AO332" s="93">
        <v>40862</v>
      </c>
      <c r="AP332" s="97" t="str">
        <f>IF(Q332="",IF(AK332="Complete",IF(AM332="TBD","Waiting on Router","Ready"),"Pending Fiber Completion"),"Removed")</f>
        <v>Ready</v>
      </c>
      <c r="AQ332" s="1">
        <v>40941</v>
      </c>
      <c r="AR332" s="7"/>
      <c r="AS332" s="9">
        <v>1</v>
      </c>
      <c r="AT332" s="1"/>
      <c r="AU332" s="1"/>
      <c r="AV332" s="7"/>
    </row>
    <row r="333" spans="1:48" ht="31.5">
      <c r="A333" s="1"/>
      <c r="B333" s="72" t="s">
        <v>2014</v>
      </c>
      <c r="C333" s="72" t="s">
        <v>171</v>
      </c>
      <c r="D333" s="72" t="s">
        <v>710</v>
      </c>
      <c r="E333" s="8" t="s">
        <v>2718</v>
      </c>
      <c r="F333" s="73" t="s">
        <v>3405</v>
      </c>
      <c r="G333" s="72" t="s">
        <v>4852</v>
      </c>
      <c r="H333" s="8" t="s">
        <v>10</v>
      </c>
      <c r="I333" s="8" t="s">
        <v>11</v>
      </c>
      <c r="J333" s="8">
        <v>25430</v>
      </c>
      <c r="K333" s="8" t="s">
        <v>2787</v>
      </c>
      <c r="L333" s="4" t="s">
        <v>3406</v>
      </c>
      <c r="M333" s="8" t="s">
        <v>2787</v>
      </c>
      <c r="N333" s="8" t="s">
        <v>4280</v>
      </c>
      <c r="O333" s="8">
        <v>1050</v>
      </c>
      <c r="P333" s="8"/>
      <c r="Q333" s="4"/>
      <c r="R333" s="4" t="s">
        <v>2727</v>
      </c>
      <c r="S333" s="8" t="s">
        <v>2714</v>
      </c>
      <c r="T333" s="1">
        <v>40718</v>
      </c>
      <c r="U333" s="77" t="str">
        <f t="shared" si="73"/>
        <v>Y</v>
      </c>
      <c r="V333" s="77" t="str">
        <f t="shared" si="74"/>
        <v>Y</v>
      </c>
      <c r="W333" s="32">
        <v>25634</v>
      </c>
      <c r="X333" s="8" t="s">
        <v>2756</v>
      </c>
      <c r="Y333" s="1"/>
      <c r="Z333" s="1">
        <v>40729</v>
      </c>
      <c r="AA333" s="84" t="str">
        <f t="shared" si="75"/>
        <v>Y</v>
      </c>
      <c r="AB333" s="33">
        <v>3400</v>
      </c>
      <c r="AC333" s="15">
        <f t="shared" si="76"/>
        <v>3400</v>
      </c>
      <c r="AD333" s="1">
        <v>40878</v>
      </c>
      <c r="AE333" s="92" t="str">
        <f t="shared" si="77"/>
        <v>Complete</v>
      </c>
      <c r="AF333" s="1">
        <v>40865</v>
      </c>
      <c r="AG333" s="8" t="s">
        <v>2756</v>
      </c>
      <c r="AH333" s="89" t="str">
        <f t="shared" si="78"/>
        <v>No Build Required</v>
      </c>
      <c r="AI333" s="1" t="s">
        <v>4508</v>
      </c>
      <c r="AJ333" s="1" t="s">
        <v>4508</v>
      </c>
      <c r="AK333" s="84" t="str">
        <f>IF(Q333="",IF(U333="N","N/A",IF(AL333="","TBD",IF(AL333="N/A","N/A",IF(ISNUMBER(AL333),"Complete","")))),"Removed")</f>
        <v>Complete</v>
      </c>
      <c r="AL333" s="93">
        <v>40865</v>
      </c>
      <c r="AM333" s="89" t="str">
        <f>IF(Q333="",IF(AO333="","TBD",IF(AO333="N/A","N/A",IF(ISNUMBER(AO333),"Complete","TBD"))),"N/A")</f>
        <v>Complete</v>
      </c>
      <c r="AN333" s="1">
        <v>40912</v>
      </c>
      <c r="AO333" s="93">
        <v>40890</v>
      </c>
      <c r="AP333" s="97" t="str">
        <f>IF(Q333="",IF(AK333="Complete",IF(AM333="TBD","Waiting on Router","Ready"),"Pending Fiber Completion"),"Removed")</f>
        <v>Ready</v>
      </c>
      <c r="AQ333" s="1">
        <v>40913</v>
      </c>
      <c r="AR333" s="4"/>
      <c r="AS333" s="9">
        <v>1</v>
      </c>
      <c r="AT333" s="1"/>
      <c r="AU333" s="1"/>
      <c r="AV333" s="4"/>
    </row>
    <row r="334" spans="1:48">
      <c r="A334" s="13"/>
      <c r="B334" s="75" t="s">
        <v>2015</v>
      </c>
      <c r="C334" s="75" t="s">
        <v>171</v>
      </c>
      <c r="D334" s="75" t="s">
        <v>1554</v>
      </c>
      <c r="E334" s="6" t="s">
        <v>2718</v>
      </c>
      <c r="F334" s="78" t="s">
        <v>1639</v>
      </c>
      <c r="G334" s="75" t="s">
        <v>4852</v>
      </c>
      <c r="H334" s="6" t="s">
        <v>4412</v>
      </c>
      <c r="I334" s="6" t="s">
        <v>4413</v>
      </c>
      <c r="J334" s="6">
        <v>25425</v>
      </c>
      <c r="K334" s="6" t="s">
        <v>2788</v>
      </c>
      <c r="L334" s="11" t="s">
        <v>3584</v>
      </c>
      <c r="M334" s="6" t="s">
        <v>3630</v>
      </c>
      <c r="N334" s="6" t="s">
        <v>3973</v>
      </c>
      <c r="O334" s="6">
        <v>873</v>
      </c>
      <c r="P334" s="6" t="s">
        <v>4019</v>
      </c>
      <c r="Q334" s="11"/>
      <c r="R334" s="11" t="s">
        <v>2727</v>
      </c>
      <c r="S334" s="6" t="s">
        <v>2715</v>
      </c>
      <c r="T334" s="13">
        <v>40718</v>
      </c>
      <c r="U334" s="89" t="str">
        <f t="shared" si="73"/>
        <v>Y</v>
      </c>
      <c r="V334" s="89" t="str">
        <f t="shared" si="74"/>
        <v>Y</v>
      </c>
      <c r="W334" s="22">
        <v>11190</v>
      </c>
      <c r="X334" s="6" t="s">
        <v>2756</v>
      </c>
      <c r="Y334" s="13"/>
      <c r="Z334" s="13">
        <v>40729</v>
      </c>
      <c r="AA334" s="84" t="str">
        <f t="shared" si="75"/>
        <v>Y</v>
      </c>
      <c r="AB334" s="23">
        <v>1500</v>
      </c>
      <c r="AC334" s="15">
        <f t="shared" si="76"/>
        <v>1500</v>
      </c>
      <c r="AD334" s="13">
        <v>40840</v>
      </c>
      <c r="AE334" s="92" t="str">
        <f t="shared" si="77"/>
        <v>Complete</v>
      </c>
      <c r="AF334" s="13">
        <v>40840</v>
      </c>
      <c r="AG334" s="6" t="s">
        <v>2756</v>
      </c>
      <c r="AH334" s="89" t="str">
        <f t="shared" si="78"/>
        <v>No Build Required</v>
      </c>
      <c r="AI334" s="1" t="s">
        <v>4508</v>
      </c>
      <c r="AJ334" s="1" t="s">
        <v>4508</v>
      </c>
      <c r="AK334" s="84" t="str">
        <f>IF(Q334="",IF(U334="N","N/A",IF(AL334="","TBD",IF(AL334="N/A","N/A",IF(ISNUMBER(AL334),"Complete","")))),"Removed")</f>
        <v>Complete</v>
      </c>
      <c r="AL334" s="95">
        <v>40840</v>
      </c>
      <c r="AM334" s="89" t="str">
        <f>IF(Q334="",IF(AO334="","TBD",IF(AO334="N/A","N/A",IF(ISNUMBER(AO334),"Complete","TBD"))),"N/A")</f>
        <v>Complete</v>
      </c>
      <c r="AN334" s="13">
        <v>40912</v>
      </c>
      <c r="AO334" s="95">
        <v>40861</v>
      </c>
      <c r="AP334" s="97" t="str">
        <f>IF(Q334="",IF(AK334="Complete",IF(AM334="TBD","Waiting on Router","Ready"),"Pending Fiber Completion"),"Removed")</f>
        <v>Ready</v>
      </c>
      <c r="AQ334" s="13">
        <v>40913</v>
      </c>
      <c r="AR334" s="11"/>
      <c r="AS334" s="36">
        <v>1</v>
      </c>
      <c r="AT334" s="13"/>
      <c r="AU334" s="13"/>
      <c r="AV334" s="11"/>
    </row>
    <row r="335" spans="1:48">
      <c r="A335" s="1"/>
      <c r="B335" s="72" t="s">
        <v>2016</v>
      </c>
      <c r="C335" s="72" t="s">
        <v>154</v>
      </c>
      <c r="D335" s="72" t="s">
        <v>1453</v>
      </c>
      <c r="E335" s="19" t="s">
        <v>2721</v>
      </c>
      <c r="F335" s="73" t="s">
        <v>1473</v>
      </c>
      <c r="G335" s="72" t="s">
        <v>4851</v>
      </c>
      <c r="H335" s="8" t="s">
        <v>5613</v>
      </c>
      <c r="I335" s="8" t="s">
        <v>102</v>
      </c>
      <c r="J335" s="8">
        <v>25301</v>
      </c>
      <c r="K335" s="8" t="s">
        <v>5614</v>
      </c>
      <c r="L335" s="4" t="s">
        <v>5615</v>
      </c>
      <c r="M335" s="8" t="s">
        <v>5616</v>
      </c>
      <c r="N335" s="8" t="s">
        <v>5617</v>
      </c>
      <c r="O335" s="8">
        <v>590</v>
      </c>
      <c r="P335" s="19" t="s">
        <v>4872</v>
      </c>
      <c r="Q335" s="4"/>
      <c r="R335" s="4" t="s">
        <v>4071</v>
      </c>
      <c r="S335" s="8" t="s">
        <v>2712</v>
      </c>
      <c r="T335" s="1"/>
      <c r="U335" s="77" t="str">
        <f t="shared" si="73"/>
        <v>N</v>
      </c>
      <c r="V335" s="77" t="str">
        <f t="shared" si="74"/>
        <v>N/A</v>
      </c>
      <c r="W335" s="32"/>
      <c r="X335" s="8" t="s">
        <v>4508</v>
      </c>
      <c r="Y335" s="1"/>
      <c r="Z335" s="1"/>
      <c r="AA335" s="84" t="str">
        <f t="shared" si="75"/>
        <v>N/A</v>
      </c>
      <c r="AB335" s="33">
        <v>0</v>
      </c>
      <c r="AC335" s="15">
        <f t="shared" si="76"/>
        <v>0</v>
      </c>
      <c r="AD335" s="1"/>
      <c r="AE335" s="92" t="str">
        <f t="shared" si="77"/>
        <v>N/A</v>
      </c>
      <c r="AF335" s="1"/>
      <c r="AG335" s="8" t="s">
        <v>2756</v>
      </c>
      <c r="AH335" s="89" t="str">
        <f t="shared" si="78"/>
        <v>No Build Required</v>
      </c>
      <c r="AI335" s="1" t="s">
        <v>4508</v>
      </c>
      <c r="AJ335" s="1" t="s">
        <v>4508</v>
      </c>
      <c r="AK335" s="84" t="str">
        <f>IF(Q335="",IF(U335="N","N/A",IF(AL335="","TBD",IF(AL335="N/A","N/A",IF(ISNUMBER(AL335),"Complete","")))),"Removed")</f>
        <v>N/A</v>
      </c>
      <c r="AL335" s="95" t="s">
        <v>4508</v>
      </c>
      <c r="AM335" s="89" t="str">
        <f>IF(Q335="",IF(AO335="","TBD",IF(AO335="N/A","N/A",IF(ISNUMBER(AO335),"Complete","TBD"))),"N/A")</f>
        <v>Complete</v>
      </c>
      <c r="AN335" s="1">
        <v>41166</v>
      </c>
      <c r="AO335" s="93">
        <v>41150</v>
      </c>
      <c r="AP335" s="97" t="str">
        <f>IF(Q335="",IF(AK335="N/A",IF(AM335="TBD","Waiting on Router","Ready"),"TBD"),"Removed")</f>
        <v>Ready</v>
      </c>
      <c r="AQ335" s="1">
        <v>41166</v>
      </c>
      <c r="AR335" s="4"/>
      <c r="AS335" s="9">
        <v>1</v>
      </c>
      <c r="AT335" s="1"/>
      <c r="AU335" s="1"/>
      <c r="AV335" s="4"/>
    </row>
    <row r="336" spans="1:48">
      <c r="A336" s="1"/>
      <c r="B336" s="72" t="s">
        <v>2017</v>
      </c>
      <c r="C336" s="72" t="s">
        <v>154</v>
      </c>
      <c r="D336" s="72" t="s">
        <v>762</v>
      </c>
      <c r="E336" s="19" t="s">
        <v>2721</v>
      </c>
      <c r="F336" s="73" t="s">
        <v>1702</v>
      </c>
      <c r="G336" s="72" t="s">
        <v>4851</v>
      </c>
      <c r="H336" s="8" t="s">
        <v>5618</v>
      </c>
      <c r="I336" s="8" t="s">
        <v>102</v>
      </c>
      <c r="J336" s="8">
        <v>25311</v>
      </c>
      <c r="K336" s="8" t="s">
        <v>5619</v>
      </c>
      <c r="L336" s="4" t="s">
        <v>5620</v>
      </c>
      <c r="M336" s="8"/>
      <c r="N336" s="8" t="s">
        <v>5621</v>
      </c>
      <c r="O336" s="8">
        <v>616</v>
      </c>
      <c r="P336" s="19"/>
      <c r="Q336" s="4"/>
      <c r="R336" s="4" t="s">
        <v>4071</v>
      </c>
      <c r="S336" s="8" t="s">
        <v>1727</v>
      </c>
      <c r="T336" s="1"/>
      <c r="U336" s="77" t="str">
        <f t="shared" si="73"/>
        <v>N</v>
      </c>
      <c r="V336" s="77" t="str">
        <f t="shared" si="74"/>
        <v>N/A</v>
      </c>
      <c r="W336" s="32"/>
      <c r="X336" s="8" t="s">
        <v>4508</v>
      </c>
      <c r="Y336" s="1"/>
      <c r="Z336" s="1"/>
      <c r="AA336" s="84" t="str">
        <f t="shared" si="75"/>
        <v>N/A</v>
      </c>
      <c r="AB336" s="33">
        <v>0</v>
      </c>
      <c r="AC336" s="15">
        <f t="shared" si="76"/>
        <v>0</v>
      </c>
      <c r="AD336" s="1"/>
      <c r="AE336" s="92" t="str">
        <f t="shared" si="77"/>
        <v>N/A</v>
      </c>
      <c r="AF336" s="1"/>
      <c r="AG336" s="8" t="s">
        <v>2756</v>
      </c>
      <c r="AH336" s="89" t="str">
        <f t="shared" si="78"/>
        <v>No Build Required</v>
      </c>
      <c r="AI336" s="1" t="s">
        <v>4508</v>
      </c>
      <c r="AJ336" s="1" t="s">
        <v>4508</v>
      </c>
      <c r="AK336" s="84" t="str">
        <f>IF(Q336="",IF(U336="N","N/A",IF(AL336="","TBD",IF(AL336="N/A","N/A",IF(ISNUMBER(AL336),"Complete","")))),"Removed")</f>
        <v>N/A</v>
      </c>
      <c r="AL336" s="95" t="s">
        <v>4508</v>
      </c>
      <c r="AM336" s="89" t="str">
        <f>IF(Q336="",IF(AO336="","TBD",IF(AO336="N/A","N/A",IF(ISNUMBER(AO336),"Complete","TBD"))),"N/A")</f>
        <v>Complete</v>
      </c>
      <c r="AN336" s="1">
        <v>41068</v>
      </c>
      <c r="AO336" s="93">
        <v>41009</v>
      </c>
      <c r="AP336" s="97" t="str">
        <f>IF(Q336="",IF(AK336="N/A",IF(AM336="TBD","Waiting on Router","Ready"),"TBD"),"Removed")</f>
        <v>Ready</v>
      </c>
      <c r="AQ336" s="1">
        <v>41068</v>
      </c>
      <c r="AR336" s="4"/>
      <c r="AS336" s="9">
        <v>1</v>
      </c>
      <c r="AT336" s="1"/>
      <c r="AU336" s="1"/>
      <c r="AV336" s="4"/>
    </row>
    <row r="337" spans="1:48">
      <c r="A337" s="1"/>
      <c r="B337" s="72" t="s">
        <v>2018</v>
      </c>
      <c r="C337" s="72" t="s">
        <v>154</v>
      </c>
      <c r="D337" s="72" t="s">
        <v>762</v>
      </c>
      <c r="E337" s="8" t="s">
        <v>2721</v>
      </c>
      <c r="F337" s="73" t="s">
        <v>272</v>
      </c>
      <c r="G337" s="72" t="s">
        <v>4852</v>
      </c>
      <c r="H337" s="8" t="s">
        <v>273</v>
      </c>
      <c r="I337" s="8" t="s">
        <v>102</v>
      </c>
      <c r="J337" s="8">
        <v>25311</v>
      </c>
      <c r="K337" s="8" t="s">
        <v>2789</v>
      </c>
      <c r="L337" s="4" t="s">
        <v>3987</v>
      </c>
      <c r="M337" s="8"/>
      <c r="N337" s="8" t="s">
        <v>4530</v>
      </c>
      <c r="O337" s="8">
        <v>617</v>
      </c>
      <c r="P337" s="8"/>
      <c r="Q337" s="4"/>
      <c r="R337" s="4" t="s">
        <v>2727</v>
      </c>
      <c r="S337" s="8" t="s">
        <v>1727</v>
      </c>
      <c r="T337" s="1">
        <v>40856</v>
      </c>
      <c r="U337" s="77" t="str">
        <f t="shared" si="73"/>
        <v>Y</v>
      </c>
      <c r="V337" s="77" t="str">
        <f t="shared" si="74"/>
        <v>Y</v>
      </c>
      <c r="W337" s="32">
        <v>22532.17</v>
      </c>
      <c r="X337" s="8" t="s">
        <v>2756</v>
      </c>
      <c r="Y337" s="1"/>
      <c r="Z337" s="1">
        <v>40863</v>
      </c>
      <c r="AA337" s="84" t="str">
        <f t="shared" si="75"/>
        <v>Y</v>
      </c>
      <c r="AB337" s="33">
        <v>1773</v>
      </c>
      <c r="AC337" s="15">
        <f t="shared" si="76"/>
        <v>1773</v>
      </c>
      <c r="AD337" s="1">
        <v>41061</v>
      </c>
      <c r="AE337" s="92" t="str">
        <f t="shared" si="77"/>
        <v>Complete</v>
      </c>
      <c r="AF337" s="1">
        <v>41048</v>
      </c>
      <c r="AG337" s="8" t="s">
        <v>697</v>
      </c>
      <c r="AH337" s="89" t="str">
        <f t="shared" si="78"/>
        <v>Complete</v>
      </c>
      <c r="AI337" s="1" t="s">
        <v>4508</v>
      </c>
      <c r="AJ337" s="1">
        <v>41085</v>
      </c>
      <c r="AK337" s="84" t="str">
        <f>IF(Q337="",IF(U337="N","N/A",IF(AL337="","TBD",IF(AL337="N/A","N/A",IF(ISNUMBER(AL337),"Complete","")))),"Removed")</f>
        <v>Complete</v>
      </c>
      <c r="AL337" s="94">
        <v>41087</v>
      </c>
      <c r="AM337" s="89" t="str">
        <f>IF(Q337="",IF(AO337="","TBD",IF(AO337="N/A","N/A",IF(ISNUMBER(AO337),"Complete","TBD"))),"N/A")</f>
        <v>Complete</v>
      </c>
      <c r="AN337" s="1"/>
      <c r="AO337" s="93">
        <v>41018</v>
      </c>
      <c r="AP337" s="97" t="str">
        <f>IF(Q337="",IF(AK337="Complete",IF(AM337="TBD","Waiting on Router","Ready"),"Pending Fiber Completion"),"Removed")</f>
        <v>Ready</v>
      </c>
      <c r="AQ337" s="1"/>
      <c r="AR337" s="4" t="s">
        <v>6762</v>
      </c>
      <c r="AS337" s="9">
        <v>1</v>
      </c>
      <c r="AT337" s="1"/>
      <c r="AU337" s="1"/>
      <c r="AV337" s="4"/>
    </row>
    <row r="338" spans="1:48">
      <c r="A338" s="2"/>
      <c r="B338" s="73" t="s">
        <v>2019</v>
      </c>
      <c r="C338" s="73" t="s">
        <v>154</v>
      </c>
      <c r="D338" s="73" t="s">
        <v>762</v>
      </c>
      <c r="E338" s="4" t="s">
        <v>2721</v>
      </c>
      <c r="F338" s="73" t="s">
        <v>1703</v>
      </c>
      <c r="G338" s="73" t="s">
        <v>4851</v>
      </c>
      <c r="H338" s="4" t="s">
        <v>5622</v>
      </c>
      <c r="I338" s="4" t="s">
        <v>102</v>
      </c>
      <c r="J338" s="4">
        <v>25302</v>
      </c>
      <c r="K338" s="4" t="s">
        <v>5623</v>
      </c>
      <c r="L338" s="4" t="s">
        <v>5624</v>
      </c>
      <c r="M338" s="4"/>
      <c r="N338" s="4" t="s">
        <v>5625</v>
      </c>
      <c r="O338" s="4">
        <v>618</v>
      </c>
      <c r="P338" s="4" t="s">
        <v>4812</v>
      </c>
      <c r="Q338" s="4"/>
      <c r="R338" s="4" t="s">
        <v>4071</v>
      </c>
      <c r="S338" s="4" t="s">
        <v>1727</v>
      </c>
      <c r="T338" s="2"/>
      <c r="U338" s="77" t="str">
        <f t="shared" si="73"/>
        <v>N</v>
      </c>
      <c r="V338" s="77" t="str">
        <f t="shared" si="74"/>
        <v>N/A</v>
      </c>
      <c r="W338" s="34"/>
      <c r="X338" s="8" t="s">
        <v>4508</v>
      </c>
      <c r="Y338" s="2"/>
      <c r="Z338" s="2"/>
      <c r="AA338" s="84" t="str">
        <f t="shared" si="75"/>
        <v>N/A</v>
      </c>
      <c r="AB338" s="33">
        <v>0</v>
      </c>
      <c r="AC338" s="15">
        <f t="shared" si="76"/>
        <v>0</v>
      </c>
      <c r="AD338" s="2">
        <v>41061</v>
      </c>
      <c r="AE338" s="92" t="str">
        <f t="shared" si="77"/>
        <v>N/A</v>
      </c>
      <c r="AF338" s="2"/>
      <c r="AG338" s="4" t="s">
        <v>2756</v>
      </c>
      <c r="AH338" s="89" t="str">
        <f t="shared" si="78"/>
        <v>No Build Required</v>
      </c>
      <c r="AI338" s="2" t="s">
        <v>4508</v>
      </c>
      <c r="AJ338" s="2" t="s">
        <v>4508</v>
      </c>
      <c r="AK338" s="84" t="str">
        <f>IF(Q338="",IF(U338="N","N/A",IF(AL338="","TBD",IF(AL338="N/A","N/A",IF(ISNUMBER(AL338),"Complete","")))),"Removed")</f>
        <v>N/A</v>
      </c>
      <c r="AL338" s="95" t="s">
        <v>4508</v>
      </c>
      <c r="AM338" s="89" t="str">
        <f>IF(Q338="",IF(AO338="","TBD",IF(AO338="N/A","N/A",IF(ISNUMBER(AO338),"Complete","TBD"))),"N/A")</f>
        <v>Complete</v>
      </c>
      <c r="AN338" s="1">
        <v>41103</v>
      </c>
      <c r="AO338" s="94">
        <v>41086</v>
      </c>
      <c r="AP338" s="97" t="str">
        <f>IF(Q338="",IF(AK338="N/A",IF(AM338="TBD","Waiting on Router","Ready"),"TBD"),"Removed")</f>
        <v>Ready</v>
      </c>
      <c r="AQ338" s="1">
        <v>41103</v>
      </c>
      <c r="AR338" s="4"/>
      <c r="AS338" s="9">
        <v>1</v>
      </c>
      <c r="AT338" s="1"/>
      <c r="AU338" s="1"/>
      <c r="AV338" s="4"/>
    </row>
    <row r="339" spans="1:48">
      <c r="A339" s="2"/>
      <c r="B339" s="73" t="s">
        <v>2020</v>
      </c>
      <c r="C339" s="73" t="s">
        <v>154</v>
      </c>
      <c r="D339" s="73" t="s">
        <v>762</v>
      </c>
      <c r="E339" s="4" t="s">
        <v>2721</v>
      </c>
      <c r="F339" s="73" t="s">
        <v>1704</v>
      </c>
      <c r="G339" s="73" t="s">
        <v>4852</v>
      </c>
      <c r="H339" s="4" t="s">
        <v>1705</v>
      </c>
      <c r="I339" s="4" t="s">
        <v>102</v>
      </c>
      <c r="J339" s="4">
        <v>25301</v>
      </c>
      <c r="K339" s="4" t="s">
        <v>3209</v>
      </c>
      <c r="L339" s="4" t="s">
        <v>3985</v>
      </c>
      <c r="M339" s="4"/>
      <c r="N339" s="4" t="s">
        <v>4531</v>
      </c>
      <c r="O339" s="4">
        <v>619</v>
      </c>
      <c r="P339" s="4" t="s">
        <v>4812</v>
      </c>
      <c r="Q339" s="4"/>
      <c r="R339" s="4" t="s">
        <v>2727</v>
      </c>
      <c r="S339" s="4" t="s">
        <v>1727</v>
      </c>
      <c r="T339" s="2">
        <v>40840</v>
      </c>
      <c r="U339" s="86" t="str">
        <f t="shared" si="73"/>
        <v>Y</v>
      </c>
      <c r="V339" s="86" t="str">
        <f t="shared" si="74"/>
        <v>Y</v>
      </c>
      <c r="W339" s="34">
        <v>15783.49</v>
      </c>
      <c r="X339" s="4" t="s">
        <v>2756</v>
      </c>
      <c r="Y339" s="2"/>
      <c r="Z339" s="2">
        <v>40847</v>
      </c>
      <c r="AA339" s="84" t="str">
        <f t="shared" si="75"/>
        <v>Y</v>
      </c>
      <c r="AB339" s="35">
        <v>680</v>
      </c>
      <c r="AC339" s="15">
        <f t="shared" si="76"/>
        <v>680</v>
      </c>
      <c r="AD339" s="2">
        <v>41061</v>
      </c>
      <c r="AE339" s="92" t="str">
        <f t="shared" si="77"/>
        <v>Complete</v>
      </c>
      <c r="AF339" s="2">
        <v>40862</v>
      </c>
      <c r="AG339" s="4" t="s">
        <v>2756</v>
      </c>
      <c r="AH339" s="89" t="str">
        <f t="shared" si="78"/>
        <v>No Build Required</v>
      </c>
      <c r="AI339" s="1" t="s">
        <v>4508</v>
      </c>
      <c r="AJ339" s="1" t="s">
        <v>4508</v>
      </c>
      <c r="AK339" s="84" t="str">
        <f>IF(Q339="",IF(U339="N","N/A",IF(AL339="","TBD",IF(AL339="N/A","N/A",IF(ISNUMBER(AL339),"Complete","")))),"Removed")</f>
        <v>Complete</v>
      </c>
      <c r="AL339" s="94">
        <v>40864</v>
      </c>
      <c r="AM339" s="89" t="str">
        <f>IF(Q339="",IF(AO339="","TBD",IF(AO339="N/A","N/A",IF(ISNUMBER(AO339),"Complete","TBD"))),"N/A")</f>
        <v>Complete</v>
      </c>
      <c r="AN339" s="1">
        <v>41131</v>
      </c>
      <c r="AO339" s="94">
        <v>41086</v>
      </c>
      <c r="AP339" s="97" t="str">
        <f>IF(Q339="",IF(AK339="Complete",IF(AM339="TBD","Waiting on Router","Ready"),"Pending Fiber Completion"),"Removed")</f>
        <v>Ready</v>
      </c>
      <c r="AQ339" s="1">
        <v>41131</v>
      </c>
      <c r="AR339" s="4" t="s">
        <v>4866</v>
      </c>
      <c r="AS339" s="7">
        <v>1</v>
      </c>
      <c r="AT339" s="2"/>
      <c r="AU339" s="2"/>
      <c r="AV339" s="4"/>
    </row>
    <row r="340" spans="1:48">
      <c r="A340" s="1"/>
      <c r="B340" s="72" t="s">
        <v>2021</v>
      </c>
      <c r="C340" s="72" t="s">
        <v>154</v>
      </c>
      <c r="D340" s="72" t="s">
        <v>1426</v>
      </c>
      <c r="E340" s="19" t="s">
        <v>2721</v>
      </c>
      <c r="F340" s="73" t="s">
        <v>1439</v>
      </c>
      <c r="G340" s="72" t="s">
        <v>4852</v>
      </c>
      <c r="H340" s="8" t="s">
        <v>1440</v>
      </c>
      <c r="I340" s="8" t="s">
        <v>102</v>
      </c>
      <c r="J340" s="8">
        <v>25302</v>
      </c>
      <c r="K340" s="8" t="s">
        <v>3208</v>
      </c>
      <c r="L340" s="4" t="s">
        <v>4016</v>
      </c>
      <c r="M340" s="8"/>
      <c r="N340" s="8" t="s">
        <v>4516</v>
      </c>
      <c r="O340" s="8">
        <v>477</v>
      </c>
      <c r="P340" s="19"/>
      <c r="Q340" s="4"/>
      <c r="R340" s="4" t="s">
        <v>2727</v>
      </c>
      <c r="S340" s="8" t="s">
        <v>1727</v>
      </c>
      <c r="T340" s="1">
        <v>40866</v>
      </c>
      <c r="U340" s="84" t="str">
        <f t="shared" si="73"/>
        <v>Y</v>
      </c>
      <c r="V340" s="84" t="str">
        <f t="shared" si="74"/>
        <v>Y</v>
      </c>
      <c r="W340" s="32">
        <v>17620.07</v>
      </c>
      <c r="X340" s="8" t="s">
        <v>2756</v>
      </c>
      <c r="Y340" s="1"/>
      <c r="Z340" s="1">
        <v>40885</v>
      </c>
      <c r="AA340" s="84" t="str">
        <f t="shared" si="75"/>
        <v>Y</v>
      </c>
      <c r="AB340" s="33">
        <v>1362</v>
      </c>
      <c r="AC340" s="15">
        <f t="shared" si="76"/>
        <v>1362</v>
      </c>
      <c r="AD340" s="1">
        <v>41061</v>
      </c>
      <c r="AE340" s="92" t="str">
        <f t="shared" si="77"/>
        <v>Complete</v>
      </c>
      <c r="AF340" s="1">
        <v>41048</v>
      </c>
      <c r="AG340" s="8" t="s">
        <v>697</v>
      </c>
      <c r="AH340" s="89" t="str">
        <f t="shared" si="78"/>
        <v>Complete</v>
      </c>
      <c r="AI340" s="1">
        <v>41115</v>
      </c>
      <c r="AJ340" s="1">
        <v>41234</v>
      </c>
      <c r="AK340" s="84" t="str">
        <f>IF(Q340="",IF(U340="N","N/A",IF(AL340="","TBD",IF(AL340="N/A","N/A",IF(ISNUMBER(AL340),"Complete","")))),"Removed")</f>
        <v>Complete</v>
      </c>
      <c r="AL340" s="94">
        <v>41207</v>
      </c>
      <c r="AM340" s="89" t="str">
        <f>IF(Q340="",IF(AO340="","TBD",IF(AO340="N/A","N/A",IF(ISNUMBER(AO340),"Complete","TBD"))),"N/A")</f>
        <v>Complete</v>
      </c>
      <c r="AN340" s="1"/>
      <c r="AO340" s="93">
        <v>41221</v>
      </c>
      <c r="AP340" s="97" t="str">
        <f>IF(Q340="",IF(AK340="Complete",IF(AM340="TBD","Waiting on Router","Ready"),"Pending Fiber Completion"),"Removed")</f>
        <v>Ready</v>
      </c>
      <c r="AQ340" s="1"/>
      <c r="AR340" s="4"/>
      <c r="AS340" s="9">
        <v>1</v>
      </c>
      <c r="AT340" s="1"/>
      <c r="AU340" s="1"/>
      <c r="AV340" s="4"/>
    </row>
    <row r="341" spans="1:48">
      <c r="A341" s="2">
        <v>40753</v>
      </c>
      <c r="B341" s="73" t="s">
        <v>2022</v>
      </c>
      <c r="C341" s="73" t="s">
        <v>154</v>
      </c>
      <c r="D341" s="73" t="s">
        <v>774</v>
      </c>
      <c r="E341" s="3" t="s">
        <v>2721</v>
      </c>
      <c r="F341" s="73" t="s">
        <v>922</v>
      </c>
      <c r="G341" s="73" t="s">
        <v>4851</v>
      </c>
      <c r="H341" s="4" t="s">
        <v>5626</v>
      </c>
      <c r="I341" s="4" t="s">
        <v>5627</v>
      </c>
      <c r="J341" s="4">
        <v>25177</v>
      </c>
      <c r="K341" s="4" t="s">
        <v>5628</v>
      </c>
      <c r="L341" s="4" t="s">
        <v>3712</v>
      </c>
      <c r="M341" s="4" t="s">
        <v>3713</v>
      </c>
      <c r="N341" s="4" t="s">
        <v>5629</v>
      </c>
      <c r="O341" s="4">
        <v>149</v>
      </c>
      <c r="P341" s="3"/>
      <c r="Q341" s="4"/>
      <c r="R341" s="4" t="s">
        <v>4071</v>
      </c>
      <c r="S341" s="4" t="s">
        <v>2713</v>
      </c>
      <c r="T341" s="2"/>
      <c r="U341" s="77" t="str">
        <f t="shared" si="73"/>
        <v>N</v>
      </c>
      <c r="V341" s="77" t="str">
        <f t="shared" si="74"/>
        <v>N/A</v>
      </c>
      <c r="W341" s="34"/>
      <c r="X341" s="8" t="s">
        <v>4508</v>
      </c>
      <c r="Y341" s="2"/>
      <c r="Z341" s="2"/>
      <c r="AA341" s="84" t="str">
        <f t="shared" si="75"/>
        <v>N/A</v>
      </c>
      <c r="AB341" s="33">
        <v>0</v>
      </c>
      <c r="AC341" s="15">
        <f t="shared" si="76"/>
        <v>0</v>
      </c>
      <c r="AD341" s="2"/>
      <c r="AE341" s="92" t="str">
        <f t="shared" si="77"/>
        <v>N/A</v>
      </c>
      <c r="AF341" s="2"/>
      <c r="AG341" s="4" t="s">
        <v>2756</v>
      </c>
      <c r="AH341" s="89" t="str">
        <f t="shared" si="78"/>
        <v>No Build Required</v>
      </c>
      <c r="AI341" s="2" t="s">
        <v>4508</v>
      </c>
      <c r="AJ341" s="2" t="s">
        <v>4508</v>
      </c>
      <c r="AK341" s="84" t="str">
        <f>IF(Q341="",IF(U341="N","N/A",IF(AL341="","TBD",IF(AL341="N/A","N/A",IF(ISNUMBER(AL341),"Complete","")))),"Removed")</f>
        <v>N/A</v>
      </c>
      <c r="AL341" s="95" t="s">
        <v>4508</v>
      </c>
      <c r="AM341" s="89" t="str">
        <f>IF(Q341="",IF(AO341="","TBD",IF(AO341="N/A","N/A",IF(ISNUMBER(AO341),"Complete","TBD"))),"N/A")</f>
        <v>Complete</v>
      </c>
      <c r="AN341" s="2">
        <v>41131</v>
      </c>
      <c r="AO341" s="94">
        <v>41116</v>
      </c>
      <c r="AP341" s="97" t="str">
        <f>IF(Q341="",IF(AK341="N/A",IF(AM341="TBD","Waiting on Router","Ready"),"TBD"),"Removed")</f>
        <v>Ready</v>
      </c>
      <c r="AQ341" s="2">
        <v>41131</v>
      </c>
      <c r="AR341" s="4"/>
      <c r="AS341" s="7">
        <v>1</v>
      </c>
      <c r="AT341" s="2"/>
      <c r="AU341" s="2"/>
      <c r="AV341" s="4"/>
    </row>
    <row r="342" spans="1:48">
      <c r="A342" s="2">
        <v>40753</v>
      </c>
      <c r="B342" s="73" t="s">
        <v>2023</v>
      </c>
      <c r="C342" s="73" t="s">
        <v>154</v>
      </c>
      <c r="D342" s="73" t="s">
        <v>774</v>
      </c>
      <c r="E342" s="3" t="s">
        <v>2721</v>
      </c>
      <c r="F342" s="73" t="s">
        <v>923</v>
      </c>
      <c r="G342" s="73" t="s">
        <v>4851</v>
      </c>
      <c r="H342" s="4" t="s">
        <v>5630</v>
      </c>
      <c r="I342" s="4" t="s">
        <v>5631</v>
      </c>
      <c r="J342" s="4">
        <v>25309</v>
      </c>
      <c r="K342" s="4" t="s">
        <v>5632</v>
      </c>
      <c r="L342" s="4" t="s">
        <v>3712</v>
      </c>
      <c r="M342" s="4" t="s">
        <v>3713</v>
      </c>
      <c r="N342" s="4" t="s">
        <v>5633</v>
      </c>
      <c r="O342" s="4">
        <v>150</v>
      </c>
      <c r="P342" s="3"/>
      <c r="Q342" s="4"/>
      <c r="R342" s="4" t="s">
        <v>4071</v>
      </c>
      <c r="S342" s="4" t="s">
        <v>2713</v>
      </c>
      <c r="T342" s="2"/>
      <c r="U342" s="77" t="str">
        <f t="shared" si="73"/>
        <v>N</v>
      </c>
      <c r="V342" s="77" t="str">
        <f t="shared" si="74"/>
        <v>N/A</v>
      </c>
      <c r="W342" s="34"/>
      <c r="X342" s="8" t="s">
        <v>4508</v>
      </c>
      <c r="Y342" s="2"/>
      <c r="Z342" s="2"/>
      <c r="AA342" s="84" t="str">
        <f t="shared" si="75"/>
        <v>N/A</v>
      </c>
      <c r="AB342" s="33">
        <v>0</v>
      </c>
      <c r="AC342" s="15">
        <f t="shared" si="76"/>
        <v>0</v>
      </c>
      <c r="AD342" s="2"/>
      <c r="AE342" s="92" t="str">
        <f t="shared" si="77"/>
        <v>N/A</v>
      </c>
      <c r="AF342" s="2"/>
      <c r="AG342" s="4" t="s">
        <v>2756</v>
      </c>
      <c r="AH342" s="89" t="str">
        <f t="shared" si="78"/>
        <v>No Build Required</v>
      </c>
      <c r="AI342" s="2" t="s">
        <v>4508</v>
      </c>
      <c r="AJ342" s="2" t="s">
        <v>4508</v>
      </c>
      <c r="AK342" s="84" t="str">
        <f>IF(Q342="",IF(U342="N","N/A",IF(AL342="","TBD",IF(AL342="N/A","N/A",IF(ISNUMBER(AL342),"Complete","")))),"Removed")</f>
        <v>N/A</v>
      </c>
      <c r="AL342" s="95" t="s">
        <v>4508</v>
      </c>
      <c r="AM342" s="89" t="str">
        <f>IF(Q342="",IF(AO342="","TBD",IF(AO342="N/A","N/A",IF(ISNUMBER(AO342),"Complete","TBD"))),"N/A")</f>
        <v>Complete</v>
      </c>
      <c r="AN342" s="2"/>
      <c r="AO342" s="94">
        <v>40935</v>
      </c>
      <c r="AP342" s="97" t="str">
        <f>IF(Q342="",IF(AK342="N/A",IF(AM342="TBD","Waiting on Router","Ready"),"TBD"),"Removed")</f>
        <v>Ready</v>
      </c>
      <c r="AQ342" s="2"/>
      <c r="AR342" s="4"/>
      <c r="AS342" s="7">
        <v>1</v>
      </c>
      <c r="AT342" s="2"/>
      <c r="AU342" s="2"/>
      <c r="AV342" s="4"/>
    </row>
    <row r="343" spans="1:48">
      <c r="A343" s="2">
        <v>40753</v>
      </c>
      <c r="B343" s="73" t="s">
        <v>2024</v>
      </c>
      <c r="C343" s="73" t="s">
        <v>154</v>
      </c>
      <c r="D343" s="73" t="s">
        <v>774</v>
      </c>
      <c r="E343" s="3" t="s">
        <v>2721</v>
      </c>
      <c r="F343" s="73" t="s">
        <v>924</v>
      </c>
      <c r="G343" s="73" t="s">
        <v>4851</v>
      </c>
      <c r="H343" s="4" t="s">
        <v>5634</v>
      </c>
      <c r="I343" s="4" t="s">
        <v>5635</v>
      </c>
      <c r="J343" s="4">
        <v>25202</v>
      </c>
      <c r="K343" s="4" t="s">
        <v>5636</v>
      </c>
      <c r="L343" s="4" t="s">
        <v>3712</v>
      </c>
      <c r="M343" s="4" t="s">
        <v>3713</v>
      </c>
      <c r="N343" s="4" t="s">
        <v>5637</v>
      </c>
      <c r="O343" s="4">
        <v>151</v>
      </c>
      <c r="P343" s="3"/>
      <c r="Q343" s="4"/>
      <c r="R343" s="4" t="s">
        <v>4071</v>
      </c>
      <c r="S343" s="4" t="s">
        <v>2713</v>
      </c>
      <c r="T343" s="2"/>
      <c r="U343" s="77" t="str">
        <f t="shared" si="73"/>
        <v>N</v>
      </c>
      <c r="V343" s="77" t="str">
        <f t="shared" si="74"/>
        <v>N/A</v>
      </c>
      <c r="W343" s="34"/>
      <c r="X343" s="8" t="s">
        <v>4508</v>
      </c>
      <c r="Y343" s="2"/>
      <c r="Z343" s="2"/>
      <c r="AA343" s="84" t="str">
        <f t="shared" si="75"/>
        <v>N/A</v>
      </c>
      <c r="AB343" s="33">
        <v>0</v>
      </c>
      <c r="AC343" s="15">
        <f t="shared" si="76"/>
        <v>0</v>
      </c>
      <c r="AD343" s="2"/>
      <c r="AE343" s="92" t="str">
        <f t="shared" si="77"/>
        <v>N/A</v>
      </c>
      <c r="AF343" s="2"/>
      <c r="AG343" s="4" t="s">
        <v>2756</v>
      </c>
      <c r="AH343" s="89" t="str">
        <f t="shared" si="78"/>
        <v>No Build Required</v>
      </c>
      <c r="AI343" s="2" t="s">
        <v>4508</v>
      </c>
      <c r="AJ343" s="2" t="s">
        <v>4508</v>
      </c>
      <c r="AK343" s="84" t="str">
        <f>IF(Q343="",IF(U343="N","N/A",IF(AL343="","TBD",IF(AL343="N/A","N/A",IF(ISNUMBER(AL343),"Complete","")))),"Removed")</f>
        <v>N/A</v>
      </c>
      <c r="AL343" s="95" t="s">
        <v>4508</v>
      </c>
      <c r="AM343" s="89" t="str">
        <f>IF(Q343="",IF(AO343="","TBD",IF(AO343="N/A","N/A",IF(ISNUMBER(AO343),"Complete","TBD"))),"N/A")</f>
        <v>Complete</v>
      </c>
      <c r="AN343" s="2"/>
      <c r="AO343" s="94">
        <v>40827</v>
      </c>
      <c r="AP343" s="97" t="str">
        <f>IF(Q343="",IF(AK343="N/A",IF(AM343="TBD","Waiting on Router","Ready"),"TBD"),"Removed")</f>
        <v>Ready</v>
      </c>
      <c r="AQ343" s="2"/>
      <c r="AR343" s="4"/>
      <c r="AS343" s="7">
        <v>1</v>
      </c>
      <c r="AT343" s="2"/>
      <c r="AU343" s="2"/>
      <c r="AV343" s="4"/>
    </row>
    <row r="344" spans="1:48">
      <c r="A344" s="2">
        <v>40753</v>
      </c>
      <c r="B344" s="73" t="s">
        <v>2025</v>
      </c>
      <c r="C344" s="73" t="s">
        <v>154</v>
      </c>
      <c r="D344" s="73" t="s">
        <v>774</v>
      </c>
      <c r="E344" s="3" t="s">
        <v>2721</v>
      </c>
      <c r="F344" s="73" t="s">
        <v>925</v>
      </c>
      <c r="G344" s="73" t="s">
        <v>4851</v>
      </c>
      <c r="H344" s="4" t="s">
        <v>5638</v>
      </c>
      <c r="I344" s="4" t="s">
        <v>102</v>
      </c>
      <c r="J344" s="4">
        <v>25313</v>
      </c>
      <c r="K344" s="4" t="s">
        <v>5639</v>
      </c>
      <c r="L344" s="4" t="s">
        <v>3712</v>
      </c>
      <c r="M344" s="4" t="s">
        <v>3713</v>
      </c>
      <c r="N344" s="4" t="s">
        <v>5640</v>
      </c>
      <c r="O344" s="4">
        <v>152</v>
      </c>
      <c r="P344" s="3"/>
      <c r="Q344" s="4"/>
      <c r="R344" s="4" t="s">
        <v>4071</v>
      </c>
      <c r="S344" s="4" t="s">
        <v>2713</v>
      </c>
      <c r="T344" s="2"/>
      <c r="U344" s="77" t="str">
        <f t="shared" si="73"/>
        <v>N</v>
      </c>
      <c r="V344" s="77" t="str">
        <f t="shared" si="74"/>
        <v>N/A</v>
      </c>
      <c r="W344" s="34"/>
      <c r="X344" s="8" t="s">
        <v>4508</v>
      </c>
      <c r="Y344" s="2"/>
      <c r="Z344" s="2"/>
      <c r="AA344" s="84" t="str">
        <f t="shared" si="75"/>
        <v>N/A</v>
      </c>
      <c r="AB344" s="33">
        <v>0</v>
      </c>
      <c r="AC344" s="15">
        <f t="shared" si="76"/>
        <v>0</v>
      </c>
      <c r="AD344" s="2"/>
      <c r="AE344" s="92" t="str">
        <f t="shared" si="77"/>
        <v>N/A</v>
      </c>
      <c r="AF344" s="2"/>
      <c r="AG344" s="4" t="s">
        <v>2756</v>
      </c>
      <c r="AH344" s="89" t="str">
        <f t="shared" si="78"/>
        <v>No Build Required</v>
      </c>
      <c r="AI344" s="2" t="s">
        <v>4508</v>
      </c>
      <c r="AJ344" s="2" t="s">
        <v>4508</v>
      </c>
      <c r="AK344" s="84" t="str">
        <f>IF(Q344="",IF(U344="N","N/A",IF(AL344="","TBD",IF(AL344="N/A","N/A",IF(ISNUMBER(AL344),"Complete","")))),"Removed")</f>
        <v>N/A</v>
      </c>
      <c r="AL344" s="95" t="s">
        <v>4508</v>
      </c>
      <c r="AM344" s="89" t="str">
        <f>IF(Q344="",IF(AO344="","TBD",IF(AO344="N/A","N/A",IF(ISNUMBER(AO344),"Complete","TBD"))),"N/A")</f>
        <v>Complete</v>
      </c>
      <c r="AN344" s="2">
        <v>41047</v>
      </c>
      <c r="AO344" s="94">
        <v>40954</v>
      </c>
      <c r="AP344" s="97" t="str">
        <f>IF(Q344="",IF(AK344="N/A",IF(AM344="TBD","Waiting on Router","Ready"),"TBD"),"Removed")</f>
        <v>Ready</v>
      </c>
      <c r="AQ344" s="2">
        <v>41047</v>
      </c>
      <c r="AR344" s="4"/>
      <c r="AS344" s="7">
        <v>1</v>
      </c>
      <c r="AT344" s="2"/>
      <c r="AU344" s="2"/>
      <c r="AV344" s="4"/>
    </row>
    <row r="345" spans="1:48" ht="47.25">
      <c r="A345" s="13"/>
      <c r="B345" s="75" t="s">
        <v>2108</v>
      </c>
      <c r="C345" s="75" t="s">
        <v>154</v>
      </c>
      <c r="D345" s="75" t="s">
        <v>1554</v>
      </c>
      <c r="E345" s="6" t="s">
        <v>2721</v>
      </c>
      <c r="F345" s="78" t="s">
        <v>4425</v>
      </c>
      <c r="G345" s="75" t="s">
        <v>4852</v>
      </c>
      <c r="H345" s="6" t="s">
        <v>1563</v>
      </c>
      <c r="I345" s="6" t="s">
        <v>973</v>
      </c>
      <c r="J345" s="6">
        <v>25134</v>
      </c>
      <c r="K345" s="6" t="s">
        <v>3197</v>
      </c>
      <c r="L345" s="11" t="s">
        <v>4477</v>
      </c>
      <c r="M345" s="6" t="s">
        <v>4478</v>
      </c>
      <c r="N345" s="6" t="s">
        <v>4480</v>
      </c>
      <c r="O345" s="6">
        <v>912</v>
      </c>
      <c r="P345" s="6" t="s">
        <v>4490</v>
      </c>
      <c r="Q345" s="11"/>
      <c r="R345" s="11" t="s">
        <v>2727</v>
      </c>
      <c r="S345" s="6" t="s">
        <v>2715</v>
      </c>
      <c r="T345" s="13">
        <v>40874</v>
      </c>
      <c r="U345" s="89" t="str">
        <f t="shared" si="73"/>
        <v>Y</v>
      </c>
      <c r="V345" s="89" t="str">
        <f t="shared" si="74"/>
        <v>Y</v>
      </c>
      <c r="W345" s="22">
        <v>10854.24</v>
      </c>
      <c r="X345" s="6" t="s">
        <v>2756</v>
      </c>
      <c r="Y345" s="13"/>
      <c r="Z345" s="13">
        <v>41081</v>
      </c>
      <c r="AA345" s="84" t="str">
        <f t="shared" si="75"/>
        <v>Y</v>
      </c>
      <c r="AB345" s="23">
        <v>400</v>
      </c>
      <c r="AC345" s="15">
        <f t="shared" si="76"/>
        <v>400</v>
      </c>
      <c r="AD345" s="13">
        <v>41091</v>
      </c>
      <c r="AE345" s="92" t="str">
        <f t="shared" si="77"/>
        <v>Complete</v>
      </c>
      <c r="AF345" s="13">
        <v>41243</v>
      </c>
      <c r="AG345" s="6" t="s">
        <v>697</v>
      </c>
      <c r="AH345" s="89" t="str">
        <f t="shared" si="78"/>
        <v>Complete</v>
      </c>
      <c r="AI345" s="13">
        <v>41194</v>
      </c>
      <c r="AJ345" s="13">
        <v>41194</v>
      </c>
      <c r="AK345" s="84" t="str">
        <f>IF(Q345="",IF(U345="N","N/A",IF(AL345="","TBD",IF(AL345="N/A","N/A",IF(ISNUMBER(AL345),"Complete","")))),"Removed")</f>
        <v>Complete</v>
      </c>
      <c r="AL345" s="96">
        <v>41246</v>
      </c>
      <c r="AM345" s="89" t="str">
        <f>IF(Q345="",IF(AO345="","TBD",IF(AO345="N/A","N/A",IF(ISNUMBER(AO345),"Complete","TBD"))),"N/A")</f>
        <v>Complete</v>
      </c>
      <c r="AN345" s="13"/>
      <c r="AO345" s="95">
        <v>40896</v>
      </c>
      <c r="AP345" s="97" t="str">
        <f>IF(Q345="",IF(AK345="Complete",IF(AM345="TBD","Waiting on Router","Ready"),"Pending Fiber Completion"),"Removed")</f>
        <v>Ready</v>
      </c>
      <c r="AQ345" s="13"/>
      <c r="AR345" s="11" t="s">
        <v>6763</v>
      </c>
      <c r="AS345" s="36">
        <v>1</v>
      </c>
      <c r="AT345" s="13"/>
      <c r="AU345" s="13"/>
      <c r="AV345" s="11"/>
    </row>
    <row r="346" spans="1:48">
      <c r="A346" s="13"/>
      <c r="B346" s="75" t="s">
        <v>2109</v>
      </c>
      <c r="C346" s="75" t="s">
        <v>154</v>
      </c>
      <c r="D346" s="75" t="s">
        <v>1554</v>
      </c>
      <c r="E346" s="6" t="s">
        <v>2721</v>
      </c>
      <c r="F346" s="78" t="s">
        <v>1574</v>
      </c>
      <c r="G346" s="75" t="s">
        <v>4852</v>
      </c>
      <c r="H346" s="6" t="s">
        <v>1575</v>
      </c>
      <c r="I346" s="6" t="s">
        <v>102</v>
      </c>
      <c r="J346" s="6">
        <v>25312</v>
      </c>
      <c r="K346" s="6" t="s">
        <v>3196</v>
      </c>
      <c r="L346" s="11" t="s">
        <v>4885</v>
      </c>
      <c r="M346" s="11" t="s">
        <v>4886</v>
      </c>
      <c r="N346" s="6" t="s">
        <v>4437</v>
      </c>
      <c r="O346" s="6">
        <v>894</v>
      </c>
      <c r="P346" s="6" t="s">
        <v>4455</v>
      </c>
      <c r="Q346" s="11"/>
      <c r="R346" s="11" t="s">
        <v>2727</v>
      </c>
      <c r="S346" s="6" t="s">
        <v>2715</v>
      </c>
      <c r="T346" s="13">
        <v>40877</v>
      </c>
      <c r="U346" s="89" t="str">
        <f t="shared" si="73"/>
        <v>Y</v>
      </c>
      <c r="V346" s="89" t="str">
        <f t="shared" si="74"/>
        <v>Y</v>
      </c>
      <c r="W346" s="22">
        <v>7156.68</v>
      </c>
      <c r="X346" s="6" t="s">
        <v>2756</v>
      </c>
      <c r="Y346" s="13"/>
      <c r="Z346" s="13">
        <v>41039</v>
      </c>
      <c r="AA346" s="84" t="str">
        <f t="shared" si="75"/>
        <v>Y</v>
      </c>
      <c r="AB346" s="23">
        <v>840</v>
      </c>
      <c r="AC346" s="15">
        <f t="shared" si="76"/>
        <v>840</v>
      </c>
      <c r="AD346" s="13">
        <v>41091</v>
      </c>
      <c r="AE346" s="92" t="str">
        <f t="shared" si="77"/>
        <v>Complete</v>
      </c>
      <c r="AF346" s="13">
        <v>41053</v>
      </c>
      <c r="AG346" s="6" t="s">
        <v>697</v>
      </c>
      <c r="AH346" s="89" t="str">
        <f t="shared" si="78"/>
        <v>Complete</v>
      </c>
      <c r="AI346" s="13">
        <v>41211</v>
      </c>
      <c r="AJ346" s="13">
        <v>41211</v>
      </c>
      <c r="AK346" s="84" t="str">
        <f>IF(Q346="",IF(U346="N","N/A",IF(AL346="","TBD",IF(AL346="N/A","N/A",IF(ISNUMBER(AL346),"Complete","")))),"Removed")</f>
        <v>Complete</v>
      </c>
      <c r="AL346" s="96">
        <v>41222</v>
      </c>
      <c r="AM346" s="89" t="str">
        <f>IF(Q346="",IF(AO346="","TBD",IF(AO346="N/A","N/A",IF(ISNUMBER(AO346),"Complete","TBD"))),"N/A")</f>
        <v>Complete</v>
      </c>
      <c r="AN346" s="13"/>
      <c r="AO346" s="95">
        <v>40889</v>
      </c>
      <c r="AP346" s="97" t="str">
        <f>IF(Q346="",IF(AK346="Complete",IF(AM346="TBD","Waiting on Router","Ready"),"Pending Fiber Completion"),"Removed")</f>
        <v>Ready</v>
      </c>
      <c r="AQ346" s="13"/>
      <c r="AR346" s="11" t="s">
        <v>6764</v>
      </c>
      <c r="AS346" s="36">
        <v>1</v>
      </c>
      <c r="AT346" s="13"/>
      <c r="AU346" s="13"/>
      <c r="AV346" s="11"/>
    </row>
    <row r="347" spans="1:48">
      <c r="A347" s="13"/>
      <c r="B347" s="75" t="s">
        <v>2110</v>
      </c>
      <c r="C347" s="75" t="s">
        <v>154</v>
      </c>
      <c r="D347" s="75" t="s">
        <v>1554</v>
      </c>
      <c r="E347" s="6" t="s">
        <v>2721</v>
      </c>
      <c r="F347" s="78" t="s">
        <v>1576</v>
      </c>
      <c r="G347" s="75" t="s">
        <v>4852</v>
      </c>
      <c r="H347" s="6" t="s">
        <v>1577</v>
      </c>
      <c r="I347" s="6" t="s">
        <v>102</v>
      </c>
      <c r="J347" s="6">
        <v>25312</v>
      </c>
      <c r="K347" s="6" t="s">
        <v>3195</v>
      </c>
      <c r="L347" s="11" t="s">
        <v>4742</v>
      </c>
      <c r="M347" s="6" t="s">
        <v>4654</v>
      </c>
      <c r="N347" s="6" t="s">
        <v>4744</v>
      </c>
      <c r="O347" s="6">
        <v>921</v>
      </c>
      <c r="P347" s="6"/>
      <c r="Q347" s="11"/>
      <c r="R347" s="11" t="s">
        <v>2727</v>
      </c>
      <c r="S347" s="6" t="s">
        <v>2715</v>
      </c>
      <c r="T347" s="13">
        <v>40878</v>
      </c>
      <c r="U347" s="89" t="str">
        <f t="shared" si="73"/>
        <v>Y</v>
      </c>
      <c r="V347" s="89" t="str">
        <f t="shared" si="74"/>
        <v>Y</v>
      </c>
      <c r="W347" s="22">
        <v>18983.400000000001</v>
      </c>
      <c r="X347" s="6" t="s">
        <v>2756</v>
      </c>
      <c r="Y347" s="13"/>
      <c r="Z347" s="13">
        <v>40890</v>
      </c>
      <c r="AA347" s="84" t="str">
        <f t="shared" si="75"/>
        <v>Y</v>
      </c>
      <c r="AB347" s="23">
        <v>1475</v>
      </c>
      <c r="AC347" s="15">
        <f t="shared" si="76"/>
        <v>1475</v>
      </c>
      <c r="AD347" s="13">
        <v>41091</v>
      </c>
      <c r="AE347" s="92" t="str">
        <f t="shared" si="77"/>
        <v>Complete</v>
      </c>
      <c r="AF347" s="13">
        <v>40935</v>
      </c>
      <c r="AG347" s="6" t="s">
        <v>2756</v>
      </c>
      <c r="AH347" s="89" t="str">
        <f t="shared" si="78"/>
        <v>No Build Required</v>
      </c>
      <c r="AI347" s="1" t="s">
        <v>4508</v>
      </c>
      <c r="AJ347" s="1" t="s">
        <v>4508</v>
      </c>
      <c r="AK347" s="84" t="str">
        <f>IF(Q347="",IF(U347="N","N/A",IF(AL347="","TBD",IF(AL347="N/A","N/A",IF(ISNUMBER(AL347),"Complete","")))),"Removed")</f>
        <v>Complete</v>
      </c>
      <c r="AL347" s="95">
        <v>40940</v>
      </c>
      <c r="AM347" s="89" t="str">
        <f>IF(Q347="",IF(AO347="","TBD",IF(AO347="N/A","N/A",IF(ISNUMBER(AO347),"Complete","TBD"))),"N/A")</f>
        <v>Complete</v>
      </c>
      <c r="AN347" s="13">
        <v>40991</v>
      </c>
      <c r="AO347" s="95">
        <v>40989</v>
      </c>
      <c r="AP347" s="97" t="str">
        <f>IF(Q347="",IF(AK347="Complete",IF(AM347="TBD","Waiting on Router","Ready"),"Pending Fiber Completion"),"Removed")</f>
        <v>Ready</v>
      </c>
      <c r="AQ347" s="13">
        <v>40991</v>
      </c>
      <c r="AR347" s="11" t="s">
        <v>4743</v>
      </c>
      <c r="AS347" s="36">
        <v>1</v>
      </c>
      <c r="AT347" s="13"/>
      <c r="AU347" s="13"/>
      <c r="AV347" s="11"/>
    </row>
    <row r="348" spans="1:48">
      <c r="A348" s="13"/>
      <c r="B348" s="75" t="s">
        <v>2111</v>
      </c>
      <c r="C348" s="75" t="s">
        <v>154</v>
      </c>
      <c r="D348" s="75" t="s">
        <v>1554</v>
      </c>
      <c r="E348" s="6" t="s">
        <v>2721</v>
      </c>
      <c r="F348" s="78" t="s">
        <v>4560</v>
      </c>
      <c r="G348" s="75" t="s">
        <v>4852</v>
      </c>
      <c r="H348" s="6" t="s">
        <v>1578</v>
      </c>
      <c r="I348" s="6" t="s">
        <v>102</v>
      </c>
      <c r="J348" s="6">
        <v>25304</v>
      </c>
      <c r="K348" s="6" t="s">
        <v>3200</v>
      </c>
      <c r="L348" s="11" t="s">
        <v>4558</v>
      </c>
      <c r="M348" s="6" t="s">
        <v>4559</v>
      </c>
      <c r="N348" s="6" t="s">
        <v>4435</v>
      </c>
      <c r="O348" s="6">
        <v>892</v>
      </c>
      <c r="P348" s="6" t="s">
        <v>4453</v>
      </c>
      <c r="Q348" s="11"/>
      <c r="R348" s="11" t="s">
        <v>2727</v>
      </c>
      <c r="S348" s="6" t="s">
        <v>2715</v>
      </c>
      <c r="T348" s="13">
        <v>40877</v>
      </c>
      <c r="U348" s="89" t="str">
        <f t="shared" si="73"/>
        <v>Y</v>
      </c>
      <c r="V348" s="89" t="str">
        <f t="shared" si="74"/>
        <v>Y</v>
      </c>
      <c r="W348" s="22">
        <v>15112.47</v>
      </c>
      <c r="X348" s="6" t="s">
        <v>2756</v>
      </c>
      <c r="Y348" s="13"/>
      <c r="Z348" s="13">
        <v>40896</v>
      </c>
      <c r="AA348" s="84" t="str">
        <f t="shared" si="75"/>
        <v>Y</v>
      </c>
      <c r="AB348" s="23">
        <v>675</v>
      </c>
      <c r="AC348" s="15">
        <f t="shared" si="76"/>
        <v>675</v>
      </c>
      <c r="AD348" s="13">
        <v>41091</v>
      </c>
      <c r="AE348" s="92" t="str">
        <f t="shared" si="77"/>
        <v>Complete</v>
      </c>
      <c r="AF348" s="13">
        <v>40914</v>
      </c>
      <c r="AG348" s="6" t="s">
        <v>697</v>
      </c>
      <c r="AH348" s="89" t="str">
        <f t="shared" si="78"/>
        <v>Complete</v>
      </c>
      <c r="AI348" s="13">
        <v>40990</v>
      </c>
      <c r="AJ348" s="13">
        <v>41092</v>
      </c>
      <c r="AK348" s="84" t="str">
        <f>IF(Q348="",IF(U348="N","N/A",IF(AL348="","TBD",IF(AL348="N/A","N/A",IF(ISNUMBER(AL348),"Complete","")))),"Removed")</f>
        <v>Complete</v>
      </c>
      <c r="AL348" s="96">
        <v>41113</v>
      </c>
      <c r="AM348" s="89" t="str">
        <f>IF(Q348="",IF(AO348="","TBD",IF(AO348="N/A","N/A",IF(ISNUMBER(AO348),"Complete","TBD"))),"N/A")</f>
        <v>Complete</v>
      </c>
      <c r="AN348" s="13"/>
      <c r="AO348" s="95">
        <v>40889</v>
      </c>
      <c r="AP348" s="97" t="str">
        <f>IF(Q348="",IF(AK348="Complete",IF(AM348="TBD","Waiting on Router","Ready"),"Pending Fiber Completion"),"Removed")</f>
        <v>Ready</v>
      </c>
      <c r="AQ348" s="13"/>
      <c r="AR348" s="11"/>
      <c r="AS348" s="36">
        <v>1</v>
      </c>
      <c r="AT348" s="13"/>
      <c r="AU348" s="13"/>
      <c r="AV348" s="11"/>
    </row>
    <row r="349" spans="1:48">
      <c r="A349" s="13"/>
      <c r="B349" s="75" t="s">
        <v>2112</v>
      </c>
      <c r="C349" s="75" t="s">
        <v>154</v>
      </c>
      <c r="D349" s="75" t="s">
        <v>1554</v>
      </c>
      <c r="E349" s="6" t="s">
        <v>2721</v>
      </c>
      <c r="F349" s="78" t="s">
        <v>4426</v>
      </c>
      <c r="G349" s="75" t="s">
        <v>4852</v>
      </c>
      <c r="H349" s="6" t="s">
        <v>1579</v>
      </c>
      <c r="I349" s="6" t="s">
        <v>102</v>
      </c>
      <c r="J349" s="6">
        <v>25302</v>
      </c>
      <c r="K349" s="6" t="s">
        <v>3194</v>
      </c>
      <c r="L349" s="11"/>
      <c r="M349" s="6"/>
      <c r="N349" s="6" t="s">
        <v>4436</v>
      </c>
      <c r="O349" s="6">
        <v>893</v>
      </c>
      <c r="P349" s="6" t="s">
        <v>4454</v>
      </c>
      <c r="Q349" s="11"/>
      <c r="R349" s="11" t="s">
        <v>2727</v>
      </c>
      <c r="S349" s="6" t="s">
        <v>2715</v>
      </c>
      <c r="T349" s="13">
        <v>40875</v>
      </c>
      <c r="U349" s="89" t="str">
        <f t="shared" si="73"/>
        <v>Y</v>
      </c>
      <c r="V349" s="89" t="str">
        <f t="shared" si="74"/>
        <v>Y</v>
      </c>
      <c r="W349" s="22">
        <v>18429.39</v>
      </c>
      <c r="X349" s="6" t="s">
        <v>2756</v>
      </c>
      <c r="Y349" s="13"/>
      <c r="Z349" s="13">
        <v>40885</v>
      </c>
      <c r="AA349" s="84" t="str">
        <f t="shared" si="75"/>
        <v>Y</v>
      </c>
      <c r="AB349" s="23">
        <v>1380</v>
      </c>
      <c r="AC349" s="15">
        <f t="shared" si="76"/>
        <v>1380</v>
      </c>
      <c r="AD349" s="13">
        <v>41091</v>
      </c>
      <c r="AE349" s="92" t="str">
        <f t="shared" si="77"/>
        <v>Complete</v>
      </c>
      <c r="AF349" s="13">
        <v>41066</v>
      </c>
      <c r="AG349" s="6" t="s">
        <v>2756</v>
      </c>
      <c r="AH349" s="89" t="str">
        <f t="shared" si="78"/>
        <v>No Build Required</v>
      </c>
      <c r="AI349" s="1" t="s">
        <v>4508</v>
      </c>
      <c r="AJ349" s="1" t="s">
        <v>4508</v>
      </c>
      <c r="AK349" s="84" t="str">
        <f>IF(Q349="",IF(U349="N","N/A",IF(AL349="","TBD",IF(AL349="N/A","N/A",IF(ISNUMBER(AL349),"Complete","")))),"Removed")</f>
        <v>Complete</v>
      </c>
      <c r="AL349" s="95">
        <v>41066</v>
      </c>
      <c r="AM349" s="89" t="str">
        <f>IF(Q349="",IF(AO349="","TBD",IF(AO349="N/A","N/A",IF(ISNUMBER(AO349),"Complete","TBD"))),"N/A")</f>
        <v>Complete</v>
      </c>
      <c r="AN349" s="13">
        <v>41068</v>
      </c>
      <c r="AO349" s="95">
        <v>40889</v>
      </c>
      <c r="AP349" s="97" t="str">
        <f>IF(Q349="",IF(AK349="Complete",IF(AM349="TBD","Waiting on Router","Ready"),"Pending Fiber Completion"),"Removed")</f>
        <v>Ready</v>
      </c>
      <c r="AQ349" s="13">
        <v>41068</v>
      </c>
      <c r="AR349" s="11"/>
      <c r="AS349" s="36">
        <v>1</v>
      </c>
      <c r="AT349" s="13"/>
      <c r="AU349" s="13"/>
      <c r="AV349" s="11"/>
    </row>
    <row r="350" spans="1:48" ht="47.25">
      <c r="A350" s="10"/>
      <c r="B350" s="78" t="s">
        <v>2113</v>
      </c>
      <c r="C350" s="78" t="s">
        <v>154</v>
      </c>
      <c r="D350" s="78" t="s">
        <v>1554</v>
      </c>
      <c r="E350" s="11" t="s">
        <v>2721</v>
      </c>
      <c r="F350" s="78" t="s">
        <v>4475</v>
      </c>
      <c r="G350" s="78" t="s">
        <v>4854</v>
      </c>
      <c r="H350" s="11" t="s">
        <v>6681</v>
      </c>
      <c r="I350" s="11" t="s">
        <v>102</v>
      </c>
      <c r="J350" s="11">
        <v>25302</v>
      </c>
      <c r="K350" s="11" t="s">
        <v>3193</v>
      </c>
      <c r="L350" s="11" t="s">
        <v>4473</v>
      </c>
      <c r="M350" s="11" t="s">
        <v>4474</v>
      </c>
      <c r="N350" s="11"/>
      <c r="O350" s="11"/>
      <c r="P350" s="11" t="s">
        <v>4488</v>
      </c>
      <c r="Q350" s="11"/>
      <c r="R350" s="11" t="s">
        <v>2727</v>
      </c>
      <c r="S350" s="11" t="s">
        <v>2715</v>
      </c>
      <c r="T350" s="10">
        <v>40884</v>
      </c>
      <c r="U350" s="90" t="str">
        <f t="shared" ref="U350:U369" si="79">IF(T350="","N","Y")</f>
        <v>Y</v>
      </c>
      <c r="V350" s="90" t="str">
        <f t="shared" ref="V350:V370" si="80">IF(T350="","N/A",IF(T350="TBD","N","Y"))</f>
        <v>Y</v>
      </c>
      <c r="W350" s="42">
        <v>5307.84</v>
      </c>
      <c r="X350" s="11" t="s">
        <v>2756</v>
      </c>
      <c r="Y350" s="10"/>
      <c r="Z350" s="10">
        <v>40890</v>
      </c>
      <c r="AA350" s="84" t="str">
        <f t="shared" ref="AA350:AA373" si="81">IF(V350="N/A","N/A",IF(Z350="","N","Y"))</f>
        <v>Y</v>
      </c>
      <c r="AB350" s="43">
        <v>0</v>
      </c>
      <c r="AC350" s="15">
        <f t="shared" ref="AC350:AC371" si="82">IF(U350="N",0,IF(AB350="","TBD",IF(AB350="N/A",0,IF(ISNUMBER(AB350)=TRUE,AB350,"Included"))))</f>
        <v>0</v>
      </c>
      <c r="AD350" s="10">
        <v>40917</v>
      </c>
      <c r="AE350" s="92" t="str">
        <f t="shared" ref="AE350:AE373" si="83">IF(Q350="",IF(U350="N","N/A",IF(AD350="N/A","N/A",IF(AD350="","TBD",IF(ISNUMBER(AF350),"Complete","Complete")))),"""Removed")</f>
        <v>Complete</v>
      </c>
      <c r="AF350" s="10">
        <v>40917</v>
      </c>
      <c r="AG350" s="11" t="s">
        <v>2756</v>
      </c>
      <c r="AH350" s="89" t="str">
        <f t="shared" ref="AH350:AH373" si="84">IF(Q350="",IF(U350="N","No Build Required",IF(AG350="N","No Build Required",IF(AG350="N/A","No Build Required",IF(AG350="","TBD",IF(ISNUMBER(AJ350),"Complete",IF(ISNUMBER(AI350),"Scheduled","TBD")))))),"Removed")</f>
        <v>No Build Required</v>
      </c>
      <c r="AI350" s="1" t="s">
        <v>4508</v>
      </c>
      <c r="AJ350" s="1" t="s">
        <v>4508</v>
      </c>
      <c r="AK350" s="84" t="str">
        <f>IF(Q350="",IF(U350="N","N/A",IF(AL350="","TBD",IF(AL350="N/A","N/A",IF(ISNUMBER(AL350),"Complete","")))),"Removed")</f>
        <v>Complete</v>
      </c>
      <c r="AL350" s="96">
        <v>40917</v>
      </c>
      <c r="AM350" s="89" t="str">
        <f>IF(Q350="",IF(AO350="","TBD",IF(AO350="N/A","N/A",IF(ISNUMBER(AO350),"Complete","TBD"))),"N/A")</f>
        <v>TBD</v>
      </c>
      <c r="AN350" s="10">
        <v>40928</v>
      </c>
      <c r="AO350" s="96"/>
      <c r="AP350" s="97" t="str">
        <f>IF(Q350="",IF(AK350="Complete",IF(AM350="TBD","Ready","Ready"),"Pending Fiber Completion"),"Removed")</f>
        <v>Ready</v>
      </c>
      <c r="AQ350" s="10">
        <v>40928</v>
      </c>
      <c r="AR350" s="11" t="s">
        <v>6866</v>
      </c>
      <c r="AS350" s="44">
        <v>1</v>
      </c>
      <c r="AT350" s="10"/>
      <c r="AU350" s="10"/>
      <c r="AV350" s="11"/>
    </row>
    <row r="351" spans="1:48">
      <c r="A351" s="2">
        <v>40753</v>
      </c>
      <c r="B351" s="73" t="s">
        <v>2026</v>
      </c>
      <c r="C351" s="73" t="s">
        <v>154</v>
      </c>
      <c r="D351" s="73" t="s">
        <v>774</v>
      </c>
      <c r="E351" s="3" t="s">
        <v>2721</v>
      </c>
      <c r="F351" s="73" t="s">
        <v>926</v>
      </c>
      <c r="G351" s="73" t="s">
        <v>4851</v>
      </c>
      <c r="H351" s="4" t="s">
        <v>5641</v>
      </c>
      <c r="I351" s="4" t="s">
        <v>5627</v>
      </c>
      <c r="J351" s="4">
        <v>25177</v>
      </c>
      <c r="K351" s="4" t="s">
        <v>5642</v>
      </c>
      <c r="L351" s="4" t="s">
        <v>3712</v>
      </c>
      <c r="M351" s="4" t="s">
        <v>3713</v>
      </c>
      <c r="N351" s="4" t="s">
        <v>5643</v>
      </c>
      <c r="O351" s="4">
        <v>153</v>
      </c>
      <c r="P351" s="3"/>
      <c r="Q351" s="4"/>
      <c r="R351" s="4" t="s">
        <v>4071</v>
      </c>
      <c r="S351" s="4" t="s">
        <v>2713</v>
      </c>
      <c r="T351" s="2"/>
      <c r="U351" s="77" t="str">
        <f t="shared" si="79"/>
        <v>N</v>
      </c>
      <c r="V351" s="77" t="str">
        <f t="shared" si="80"/>
        <v>N/A</v>
      </c>
      <c r="W351" s="34"/>
      <c r="X351" s="4" t="s">
        <v>4508</v>
      </c>
      <c r="Y351" s="2"/>
      <c r="Z351" s="2"/>
      <c r="AA351" s="84" t="str">
        <f t="shared" si="81"/>
        <v>N/A</v>
      </c>
      <c r="AB351" s="33">
        <v>0</v>
      </c>
      <c r="AC351" s="15">
        <f t="shared" si="82"/>
        <v>0</v>
      </c>
      <c r="AD351" s="2"/>
      <c r="AE351" s="92" t="str">
        <f t="shared" si="83"/>
        <v>N/A</v>
      </c>
      <c r="AF351" s="2"/>
      <c r="AG351" s="4" t="s">
        <v>2756</v>
      </c>
      <c r="AH351" s="89" t="str">
        <f t="shared" si="84"/>
        <v>No Build Required</v>
      </c>
      <c r="AI351" s="2" t="s">
        <v>4508</v>
      </c>
      <c r="AJ351" s="2" t="s">
        <v>4508</v>
      </c>
      <c r="AK351" s="84" t="str">
        <f>IF(Q351="",IF(U351="N","N/A",IF(AL351="","TBD",IF(AL351="N/A","N/A",IF(ISNUMBER(AL351),"Complete","")))),"Removed")</f>
        <v>N/A</v>
      </c>
      <c r="AL351" s="95" t="s">
        <v>4508</v>
      </c>
      <c r="AM351" s="89" t="str">
        <f>IF(Q351="",IF(AO351="","TBD",IF(AO351="N/A","N/A",IF(ISNUMBER(AO351),"Complete","TBD"))),"N/A")</f>
        <v>Complete</v>
      </c>
      <c r="AN351" s="2">
        <v>41015</v>
      </c>
      <c r="AO351" s="94">
        <v>40954</v>
      </c>
      <c r="AP351" s="97" t="str">
        <f>IF(Q351="",IF(AK351="N/A",IF(AM351="TBD","Waiting on Router","Ready"),"TBD"),"Removed")</f>
        <v>Ready</v>
      </c>
      <c r="AQ351" s="2">
        <v>41015</v>
      </c>
      <c r="AR351" s="4"/>
      <c r="AS351" s="7">
        <v>1</v>
      </c>
      <c r="AT351" s="2"/>
      <c r="AU351" s="2"/>
      <c r="AV351" s="4"/>
    </row>
    <row r="352" spans="1:48">
      <c r="A352" s="13"/>
      <c r="B352" s="75" t="s">
        <v>2114</v>
      </c>
      <c r="C352" s="75" t="s">
        <v>154</v>
      </c>
      <c r="D352" s="75" t="s">
        <v>1554</v>
      </c>
      <c r="E352" s="6" t="s">
        <v>2721</v>
      </c>
      <c r="F352" s="78" t="s">
        <v>1590</v>
      </c>
      <c r="G352" s="75" t="s">
        <v>4852</v>
      </c>
      <c r="H352" s="6" t="s">
        <v>1591</v>
      </c>
      <c r="I352" s="6" t="s">
        <v>102</v>
      </c>
      <c r="J352" s="6">
        <v>25304</v>
      </c>
      <c r="K352" s="6" t="s">
        <v>3191</v>
      </c>
      <c r="L352" s="11" t="s">
        <v>4738</v>
      </c>
      <c r="M352" s="6" t="s">
        <v>3192</v>
      </c>
      <c r="N352" s="6" t="s">
        <v>4739</v>
      </c>
      <c r="O352" s="6">
        <v>920</v>
      </c>
      <c r="P352" s="6" t="s">
        <v>4746</v>
      </c>
      <c r="Q352" s="11"/>
      <c r="R352" s="11" t="s">
        <v>2727</v>
      </c>
      <c r="S352" s="6" t="s">
        <v>2715</v>
      </c>
      <c r="T352" s="13">
        <v>40884</v>
      </c>
      <c r="U352" s="89" t="str">
        <f t="shared" si="79"/>
        <v>Y</v>
      </c>
      <c r="V352" s="89" t="str">
        <f t="shared" si="80"/>
        <v>Y</v>
      </c>
      <c r="W352" s="22">
        <v>20028</v>
      </c>
      <c r="X352" s="6" t="s">
        <v>2756</v>
      </c>
      <c r="Y352" s="13"/>
      <c r="Z352" s="13" t="s">
        <v>4869</v>
      </c>
      <c r="AA352" s="84" t="str">
        <f t="shared" si="81"/>
        <v>Y</v>
      </c>
      <c r="AB352" s="23">
        <v>2210</v>
      </c>
      <c r="AC352" s="15">
        <f t="shared" si="82"/>
        <v>2210</v>
      </c>
      <c r="AD352" s="13">
        <v>41150</v>
      </c>
      <c r="AE352" s="92" t="str">
        <f t="shared" si="83"/>
        <v>Complete</v>
      </c>
      <c r="AF352" s="13"/>
      <c r="AG352" s="6" t="s">
        <v>2756</v>
      </c>
      <c r="AH352" s="89" t="str">
        <f t="shared" si="84"/>
        <v>No Build Required</v>
      </c>
      <c r="AI352" s="1" t="s">
        <v>4508</v>
      </c>
      <c r="AJ352" s="1" t="s">
        <v>4508</v>
      </c>
      <c r="AK352" s="84" t="str">
        <f>IF(Q352="",IF(U352="N","N/A",IF(AL352="","TBD",IF(AL352="N/A","N/A",IF(ISNUMBER(AL352),"Complete","")))),"Removed")</f>
        <v>Complete</v>
      </c>
      <c r="AL352" s="95">
        <v>41151</v>
      </c>
      <c r="AM352" s="89" t="str">
        <f>IF(Q352="",IF(AO352="","TBD",IF(AO352="N/A","N/A",IF(ISNUMBER(AO352),"Complete","TBD"))),"N/A")</f>
        <v>Complete</v>
      </c>
      <c r="AN352" s="2">
        <v>41152</v>
      </c>
      <c r="AO352" s="95">
        <v>40989</v>
      </c>
      <c r="AP352" s="97" t="str">
        <f>IF(Q352="",IF(AK352="Complete",IF(AM352="TBD","Waiting on Router","Ready"),"Pending Fiber Completion"),"Removed")</f>
        <v>Ready</v>
      </c>
      <c r="AQ352" s="2">
        <v>41152</v>
      </c>
      <c r="AR352" s="11" t="s">
        <v>4737</v>
      </c>
      <c r="AS352" s="36">
        <v>1</v>
      </c>
      <c r="AT352" s="13"/>
      <c r="AU352" s="13"/>
      <c r="AV352" s="11"/>
    </row>
    <row r="353" spans="1:48" ht="47.25">
      <c r="A353" s="13"/>
      <c r="B353" s="75" t="s">
        <v>2115</v>
      </c>
      <c r="C353" s="75" t="s">
        <v>154</v>
      </c>
      <c r="D353" s="75" t="s">
        <v>1554</v>
      </c>
      <c r="E353" s="6" t="s">
        <v>2721</v>
      </c>
      <c r="F353" s="78" t="s">
        <v>1627</v>
      </c>
      <c r="G353" s="75" t="s">
        <v>4852</v>
      </c>
      <c r="H353" s="6" t="s">
        <v>1628</v>
      </c>
      <c r="I353" s="6" t="s">
        <v>102</v>
      </c>
      <c r="J353" s="6">
        <v>25302</v>
      </c>
      <c r="K353" s="6" t="s">
        <v>3190</v>
      </c>
      <c r="L353" s="11" t="s">
        <v>4068</v>
      </c>
      <c r="M353" s="6" t="s">
        <v>4069</v>
      </c>
      <c r="N353" s="6" t="s">
        <v>4438</v>
      </c>
      <c r="O353" s="6">
        <v>891</v>
      </c>
      <c r="P353" s="6" t="s">
        <v>4452</v>
      </c>
      <c r="Q353" s="11"/>
      <c r="R353" s="11" t="s">
        <v>2727</v>
      </c>
      <c r="S353" s="6" t="s">
        <v>2715</v>
      </c>
      <c r="T353" s="13">
        <v>40877</v>
      </c>
      <c r="U353" s="89" t="str">
        <f t="shared" si="79"/>
        <v>Y</v>
      </c>
      <c r="V353" s="89" t="str">
        <f t="shared" si="80"/>
        <v>Y</v>
      </c>
      <c r="W353" s="22">
        <v>12061.69</v>
      </c>
      <c r="X353" s="6" t="s">
        <v>2756</v>
      </c>
      <c r="Y353" s="13"/>
      <c r="Z353" s="13">
        <v>41081</v>
      </c>
      <c r="AA353" s="84" t="str">
        <f t="shared" si="81"/>
        <v>Y</v>
      </c>
      <c r="AB353" s="23">
        <v>603</v>
      </c>
      <c r="AC353" s="15">
        <f t="shared" si="82"/>
        <v>603</v>
      </c>
      <c r="AD353" s="13">
        <v>41091</v>
      </c>
      <c r="AE353" s="92" t="str">
        <f t="shared" si="83"/>
        <v>Complete</v>
      </c>
      <c r="AF353" s="13">
        <v>41137</v>
      </c>
      <c r="AG353" s="6" t="s">
        <v>697</v>
      </c>
      <c r="AH353" s="89" t="str">
        <f t="shared" si="84"/>
        <v>Complete</v>
      </c>
      <c r="AI353" s="13">
        <v>41194</v>
      </c>
      <c r="AJ353" s="13">
        <v>41194</v>
      </c>
      <c r="AK353" s="84" t="str">
        <f>IF(Q353="",IF(U353="N","N/A",IF(AL353="","TBD",IF(AL353="N/A","N/A",IF(ISNUMBER(AL353),"Complete","")))),"Removed")</f>
        <v>Complete</v>
      </c>
      <c r="AL353" s="96">
        <v>41207</v>
      </c>
      <c r="AM353" s="89" t="str">
        <f>IF(Q353="",IF(AO353="","TBD",IF(AO353="N/A","N/A",IF(ISNUMBER(AO353),"Complete","TBD"))),"N/A")</f>
        <v>Complete</v>
      </c>
      <c r="AN353" s="13"/>
      <c r="AO353" s="95">
        <v>40899</v>
      </c>
      <c r="AP353" s="97" t="str">
        <f>IF(Q353="",IF(AK353="Complete",IF(AM353="TBD","Waiting on Router","Ready"),"Pending Fiber Completion"),"Removed")</f>
        <v>Ready</v>
      </c>
      <c r="AQ353" s="13"/>
      <c r="AR353" s="38" t="s">
        <v>6763</v>
      </c>
      <c r="AS353" s="36">
        <v>1</v>
      </c>
      <c r="AT353" s="13"/>
      <c r="AU353" s="13"/>
      <c r="AV353" s="11"/>
    </row>
    <row r="354" spans="1:48" ht="31.5">
      <c r="A354" s="13"/>
      <c r="B354" s="75" t="s">
        <v>2116</v>
      </c>
      <c r="C354" s="75" t="s">
        <v>154</v>
      </c>
      <c r="D354" s="75" t="s">
        <v>1554</v>
      </c>
      <c r="E354" s="6" t="s">
        <v>2721</v>
      </c>
      <c r="F354" s="78" t="s">
        <v>1644</v>
      </c>
      <c r="G354" s="75" t="s">
        <v>4854</v>
      </c>
      <c r="H354" s="6" t="s">
        <v>1645</v>
      </c>
      <c r="I354" s="6" t="s">
        <v>102</v>
      </c>
      <c r="J354" s="6">
        <v>25313</v>
      </c>
      <c r="K354" s="6" t="s">
        <v>3189</v>
      </c>
      <c r="L354" s="11" t="s">
        <v>4670</v>
      </c>
      <c r="M354" s="6" t="s">
        <v>4671</v>
      </c>
      <c r="N354" s="6"/>
      <c r="O354" s="6"/>
      <c r="P354" s="6"/>
      <c r="Q354" s="11"/>
      <c r="R354" s="11" t="s">
        <v>2727</v>
      </c>
      <c r="S354" s="6" t="s">
        <v>2715</v>
      </c>
      <c r="T354" s="13">
        <v>40988</v>
      </c>
      <c r="U354" s="89" t="str">
        <f t="shared" si="79"/>
        <v>Y</v>
      </c>
      <c r="V354" s="89" t="str">
        <f t="shared" si="80"/>
        <v>Y</v>
      </c>
      <c r="W354" s="22">
        <v>89448.85</v>
      </c>
      <c r="X354" s="6" t="s">
        <v>2756</v>
      </c>
      <c r="Y354" s="13"/>
      <c r="Z354" s="13">
        <v>41128</v>
      </c>
      <c r="AA354" s="84" t="str">
        <f t="shared" si="81"/>
        <v>Y</v>
      </c>
      <c r="AB354" s="23"/>
      <c r="AC354" s="15" t="str">
        <f t="shared" si="82"/>
        <v>TBD</v>
      </c>
      <c r="AD354" s="13">
        <v>41091</v>
      </c>
      <c r="AE354" s="92" t="str">
        <f t="shared" si="83"/>
        <v>Complete</v>
      </c>
      <c r="AF354" s="13">
        <v>41184</v>
      </c>
      <c r="AG354" s="6" t="s">
        <v>697</v>
      </c>
      <c r="AH354" s="89" t="str">
        <f t="shared" si="84"/>
        <v>Complete</v>
      </c>
      <c r="AI354" s="13">
        <v>41227</v>
      </c>
      <c r="AJ354" s="13">
        <v>41229</v>
      </c>
      <c r="AK354" s="84" t="str">
        <f>IF(Q354="",IF(U354="N","N/A",IF(AL354="","TBD",IF(AL354="N/A","N/A",IF(ISNUMBER(AL354),"Complete","")))),"Removed")</f>
        <v>Complete</v>
      </c>
      <c r="AL354" s="96">
        <v>41250</v>
      </c>
      <c r="AM354" s="89" t="str">
        <f>IF(Q354="",IF(AO354="","TBD",IF(AO354="N/A","N/A",IF(ISNUMBER(AO354),"Complete","TBD"))),"N/A")</f>
        <v>TBD</v>
      </c>
      <c r="AN354" s="13"/>
      <c r="AO354" s="95"/>
      <c r="AP354" s="97" t="str">
        <f>IF(Q354="",IF(AK354="Complete",IF(AM354="TBD","Ready","Ready"),"Pending Fiber Completion"),"Removed")</f>
        <v>Ready</v>
      </c>
      <c r="AQ354" s="13"/>
      <c r="AR354" s="11" t="s">
        <v>5231</v>
      </c>
      <c r="AS354" s="36">
        <v>1</v>
      </c>
      <c r="AT354" s="13"/>
      <c r="AU354" s="13"/>
      <c r="AV354" s="11"/>
    </row>
    <row r="355" spans="1:48">
      <c r="A355" s="13"/>
      <c r="B355" s="72" t="s">
        <v>5198</v>
      </c>
      <c r="C355" s="72" t="s">
        <v>154</v>
      </c>
      <c r="D355" s="72" t="s">
        <v>4566</v>
      </c>
      <c r="E355" s="8" t="s">
        <v>2721</v>
      </c>
      <c r="F355" s="78" t="s">
        <v>4569</v>
      </c>
      <c r="G355" s="81" t="s">
        <v>4851</v>
      </c>
      <c r="H355" s="11" t="s">
        <v>5644</v>
      </c>
      <c r="I355" s="6" t="s">
        <v>5645</v>
      </c>
      <c r="J355" s="6">
        <v>25064</v>
      </c>
      <c r="K355" s="6"/>
      <c r="L355" s="11"/>
      <c r="M355" s="6"/>
      <c r="N355" s="6" t="s">
        <v>5646</v>
      </c>
      <c r="O355" s="6">
        <v>965</v>
      </c>
      <c r="P355" s="6"/>
      <c r="Q355" s="11"/>
      <c r="R355" s="11" t="s">
        <v>5222</v>
      </c>
      <c r="S355" s="6"/>
      <c r="T355" s="13"/>
      <c r="U355" s="77" t="str">
        <f t="shared" si="79"/>
        <v>N</v>
      </c>
      <c r="V355" s="77" t="str">
        <f t="shared" si="80"/>
        <v>N/A</v>
      </c>
      <c r="W355" s="22"/>
      <c r="X355" s="6" t="s">
        <v>4508</v>
      </c>
      <c r="Y355" s="13"/>
      <c r="Z355" s="13"/>
      <c r="AA355" s="84" t="str">
        <f t="shared" si="81"/>
        <v>N/A</v>
      </c>
      <c r="AB355" s="33">
        <v>0</v>
      </c>
      <c r="AC355" s="15">
        <f t="shared" si="82"/>
        <v>0</v>
      </c>
      <c r="AD355" s="13"/>
      <c r="AE355" s="92" t="str">
        <f t="shared" si="83"/>
        <v>N/A</v>
      </c>
      <c r="AF355" s="13"/>
      <c r="AG355" s="6" t="s">
        <v>2756</v>
      </c>
      <c r="AH355" s="89" t="str">
        <f t="shared" si="84"/>
        <v>No Build Required</v>
      </c>
      <c r="AI355" s="1" t="s">
        <v>4508</v>
      </c>
      <c r="AJ355" s="1" t="s">
        <v>4508</v>
      </c>
      <c r="AK355" s="84" t="str">
        <f>IF(Q355="",IF(U355="N","N/A",IF(AL355="","TBD",IF(AL355="N/A","N/A",IF(ISNUMBER(AL355),"Complete","")))),"Removed")</f>
        <v>N/A</v>
      </c>
      <c r="AL355" s="95" t="s">
        <v>4508</v>
      </c>
      <c r="AM355" s="89" t="str">
        <f>IF(Q355="",IF(AO355="","TBD",IF(AO355="N/A","N/A",IF(ISNUMBER(AO355),"Complete","TBD"))),"N/A")</f>
        <v>Complete</v>
      </c>
      <c r="AN355" s="13"/>
      <c r="AO355" s="95">
        <v>41302</v>
      </c>
      <c r="AP355" s="97" t="str">
        <f>IF(Q355="",IF(AK355="N/A",IF(AM355="TBD","Waiting on Router","Ready"),"TBD"),"Removed")</f>
        <v>Ready</v>
      </c>
      <c r="AQ355" s="13"/>
      <c r="AR355" s="11"/>
      <c r="AS355" s="11">
        <v>2</v>
      </c>
      <c r="AT355" s="13"/>
      <c r="AU355" s="13"/>
      <c r="AV355" s="11"/>
    </row>
    <row r="356" spans="1:48">
      <c r="A356" s="13"/>
      <c r="B356" s="72" t="s">
        <v>5199</v>
      </c>
      <c r="C356" s="72" t="s">
        <v>154</v>
      </c>
      <c r="D356" s="72" t="s">
        <v>4566</v>
      </c>
      <c r="E356" s="8" t="s">
        <v>2721</v>
      </c>
      <c r="F356" s="82" t="s">
        <v>5092</v>
      </c>
      <c r="G356" s="81" t="s">
        <v>4851</v>
      </c>
      <c r="H356" s="38" t="s">
        <v>5647</v>
      </c>
      <c r="I356" s="5" t="s">
        <v>102</v>
      </c>
      <c r="J356" s="6">
        <v>25301</v>
      </c>
      <c r="K356" s="6"/>
      <c r="L356" s="11"/>
      <c r="M356" s="6"/>
      <c r="N356" s="6" t="s">
        <v>6706</v>
      </c>
      <c r="O356" s="6">
        <v>1014</v>
      </c>
      <c r="P356" s="6"/>
      <c r="Q356" s="11"/>
      <c r="R356" s="11" t="s">
        <v>5222</v>
      </c>
      <c r="S356" s="6"/>
      <c r="T356" s="13"/>
      <c r="U356" s="77" t="str">
        <f t="shared" si="79"/>
        <v>N</v>
      </c>
      <c r="V356" s="77" t="str">
        <f t="shared" si="80"/>
        <v>N/A</v>
      </c>
      <c r="W356" s="22"/>
      <c r="X356" s="6" t="s">
        <v>4508</v>
      </c>
      <c r="Y356" s="13"/>
      <c r="Z356" s="13"/>
      <c r="AA356" s="84" t="str">
        <f t="shared" si="81"/>
        <v>N/A</v>
      </c>
      <c r="AB356" s="23">
        <v>0</v>
      </c>
      <c r="AC356" s="15">
        <f t="shared" si="82"/>
        <v>0</v>
      </c>
      <c r="AD356" s="13"/>
      <c r="AE356" s="92" t="str">
        <f t="shared" si="83"/>
        <v>N/A</v>
      </c>
      <c r="AF356" s="13"/>
      <c r="AG356" s="6" t="s">
        <v>2756</v>
      </c>
      <c r="AH356" s="89" t="str">
        <f t="shared" si="84"/>
        <v>No Build Required</v>
      </c>
      <c r="AI356" s="13" t="s">
        <v>4508</v>
      </c>
      <c r="AJ356" s="13" t="s">
        <v>4508</v>
      </c>
      <c r="AK356" s="84" t="str">
        <f>IF(Q356="",IF(U356="N","N/A",IF(AL356="","TBD",IF(AL356="N/A","N/A",IF(ISNUMBER(AL356),"Complete","")))),"Removed")</f>
        <v>N/A</v>
      </c>
      <c r="AL356" s="95" t="s">
        <v>4508</v>
      </c>
      <c r="AM356" s="89" t="str">
        <f>IF(Q356="",IF(AO356="","TBD",IF(AO356="N/A","N/A",IF(ISNUMBER(AO356),"Complete","TBD"))),"N/A")</f>
        <v>Complete</v>
      </c>
      <c r="AN356" s="13"/>
      <c r="AO356" s="95">
        <v>41429</v>
      </c>
      <c r="AP356" s="97" t="str">
        <f>IF(Q356="",IF(AK356="N/A",IF(AM356="TBD","Waiting on Router","Ready"),"TBD"),"Removed")</f>
        <v>Ready</v>
      </c>
      <c r="AQ356" s="13"/>
      <c r="AR356" s="11"/>
      <c r="AS356" s="11">
        <v>2</v>
      </c>
      <c r="AT356" s="13"/>
      <c r="AU356" s="13"/>
      <c r="AV356" s="11"/>
    </row>
    <row r="357" spans="1:48">
      <c r="A357" s="13"/>
      <c r="B357" s="72" t="s">
        <v>5200</v>
      </c>
      <c r="C357" s="72" t="s">
        <v>154</v>
      </c>
      <c r="D357" s="72" t="s">
        <v>4566</v>
      </c>
      <c r="E357" s="8" t="s">
        <v>2721</v>
      </c>
      <c r="F357" s="82" t="s">
        <v>5093</v>
      </c>
      <c r="G357" s="81" t="s">
        <v>4851</v>
      </c>
      <c r="H357" s="38" t="s">
        <v>5648</v>
      </c>
      <c r="I357" s="5" t="s">
        <v>102</v>
      </c>
      <c r="J357" s="6">
        <v>25301</v>
      </c>
      <c r="K357" s="6"/>
      <c r="L357" s="11"/>
      <c r="M357" s="6"/>
      <c r="N357" s="6" t="s">
        <v>5649</v>
      </c>
      <c r="O357" s="6">
        <v>966</v>
      </c>
      <c r="P357" s="6"/>
      <c r="Q357" s="11"/>
      <c r="R357" s="11" t="s">
        <v>5222</v>
      </c>
      <c r="S357" s="6"/>
      <c r="T357" s="13"/>
      <c r="U357" s="77" t="str">
        <f t="shared" si="79"/>
        <v>N</v>
      </c>
      <c r="V357" s="77" t="str">
        <f t="shared" si="80"/>
        <v>N/A</v>
      </c>
      <c r="W357" s="22"/>
      <c r="X357" s="6" t="s">
        <v>4508</v>
      </c>
      <c r="Y357" s="13"/>
      <c r="Z357" s="13"/>
      <c r="AA357" s="84" t="str">
        <f t="shared" si="81"/>
        <v>N/A</v>
      </c>
      <c r="AB357" s="23">
        <v>0</v>
      </c>
      <c r="AC357" s="15">
        <f t="shared" si="82"/>
        <v>0</v>
      </c>
      <c r="AD357" s="13"/>
      <c r="AE357" s="92" t="str">
        <f t="shared" si="83"/>
        <v>N/A</v>
      </c>
      <c r="AF357" s="13"/>
      <c r="AG357" s="6" t="s">
        <v>2756</v>
      </c>
      <c r="AH357" s="89" t="str">
        <f t="shared" si="84"/>
        <v>No Build Required</v>
      </c>
      <c r="AI357" s="1" t="s">
        <v>4508</v>
      </c>
      <c r="AJ357" s="1" t="s">
        <v>4508</v>
      </c>
      <c r="AK357" s="84" t="str">
        <f>IF(Q357="",IF(U357="N","N/A",IF(AL357="","TBD",IF(AL357="N/A","N/A",IF(ISNUMBER(AL357),"Complete","")))),"Removed")</f>
        <v>N/A</v>
      </c>
      <c r="AL357" s="95" t="s">
        <v>4508</v>
      </c>
      <c r="AM357" s="89" t="str">
        <f>IF(Q357="",IF(AO357="","TBD",IF(AO357="N/A","N/A",IF(ISNUMBER(AO357),"Complete","TBD"))),"N/A")</f>
        <v>Complete</v>
      </c>
      <c r="AN357" s="13"/>
      <c r="AO357" s="95">
        <v>41302</v>
      </c>
      <c r="AP357" s="97" t="str">
        <f>IF(Q357="",IF(AK357="N/A",IF(AM357="TBD","Waiting on Router","Ready"),"TBD"),"Removed")</f>
        <v>Ready</v>
      </c>
      <c r="AQ357" s="13"/>
      <c r="AR357" s="11"/>
      <c r="AS357" s="11">
        <v>2</v>
      </c>
      <c r="AT357" s="13"/>
      <c r="AU357" s="13"/>
      <c r="AV357" s="11"/>
    </row>
    <row r="358" spans="1:48">
      <c r="A358" s="2">
        <v>40753</v>
      </c>
      <c r="B358" s="73" t="s">
        <v>2027</v>
      </c>
      <c r="C358" s="73" t="s">
        <v>154</v>
      </c>
      <c r="D358" s="73" t="s">
        <v>774</v>
      </c>
      <c r="E358" s="3" t="s">
        <v>2721</v>
      </c>
      <c r="F358" s="73" t="s">
        <v>927</v>
      </c>
      <c r="G358" s="73" t="s">
        <v>4851</v>
      </c>
      <c r="H358" s="4" t="s">
        <v>5650</v>
      </c>
      <c r="I358" s="4" t="s">
        <v>75</v>
      </c>
      <c r="J358" s="4">
        <v>25015</v>
      </c>
      <c r="K358" s="4" t="s">
        <v>5651</v>
      </c>
      <c r="L358" s="4" t="s">
        <v>3712</v>
      </c>
      <c r="M358" s="4" t="s">
        <v>3713</v>
      </c>
      <c r="N358" s="4" t="s">
        <v>5652</v>
      </c>
      <c r="O358" s="4">
        <v>154</v>
      </c>
      <c r="P358" s="3"/>
      <c r="Q358" s="4"/>
      <c r="R358" s="4" t="s">
        <v>4071</v>
      </c>
      <c r="S358" s="4" t="s">
        <v>2713</v>
      </c>
      <c r="T358" s="2"/>
      <c r="U358" s="77" t="str">
        <f t="shared" si="79"/>
        <v>N</v>
      </c>
      <c r="V358" s="77" t="str">
        <f t="shared" si="80"/>
        <v>N/A</v>
      </c>
      <c r="W358" s="34"/>
      <c r="X358" s="6" t="s">
        <v>4508</v>
      </c>
      <c r="Y358" s="2"/>
      <c r="Z358" s="2"/>
      <c r="AA358" s="84" t="str">
        <f t="shared" si="81"/>
        <v>N/A</v>
      </c>
      <c r="AB358" s="35">
        <v>0</v>
      </c>
      <c r="AC358" s="15">
        <f t="shared" si="82"/>
        <v>0</v>
      </c>
      <c r="AD358" s="2"/>
      <c r="AE358" s="92" t="str">
        <f t="shared" si="83"/>
        <v>N/A</v>
      </c>
      <c r="AF358" s="2"/>
      <c r="AG358" s="4" t="s">
        <v>2756</v>
      </c>
      <c r="AH358" s="89" t="str">
        <f t="shared" si="84"/>
        <v>No Build Required</v>
      </c>
      <c r="AI358" s="2" t="s">
        <v>4508</v>
      </c>
      <c r="AJ358" s="2" t="s">
        <v>4508</v>
      </c>
      <c r="AK358" s="84" t="str">
        <f>IF(Q358="",IF(U358="N","N/A",IF(AL358="","TBD",IF(AL358="N/A","N/A",IF(ISNUMBER(AL358),"Complete","")))),"Removed")</f>
        <v>N/A</v>
      </c>
      <c r="AL358" s="95" t="s">
        <v>4508</v>
      </c>
      <c r="AM358" s="89" t="str">
        <f>IF(Q358="",IF(AO358="","TBD",IF(AO358="N/A","N/A",IF(ISNUMBER(AO358),"Complete","TBD"))),"N/A")</f>
        <v>Complete</v>
      </c>
      <c r="AN358" s="2">
        <v>41015</v>
      </c>
      <c r="AO358" s="94">
        <v>40952</v>
      </c>
      <c r="AP358" s="97" t="str">
        <f>IF(Q358="",IF(AK358="N/A",IF(AM358="TBD","Waiting on Router","Ready"),"TBD"),"Removed")</f>
        <v>Ready</v>
      </c>
      <c r="AQ358" s="2">
        <v>41015</v>
      </c>
      <c r="AR358" s="4"/>
      <c r="AS358" s="7">
        <v>1</v>
      </c>
      <c r="AT358" s="2"/>
      <c r="AU358" s="2"/>
      <c r="AV358" s="4"/>
    </row>
    <row r="359" spans="1:48">
      <c r="A359" s="13"/>
      <c r="B359" s="72" t="s">
        <v>5201</v>
      </c>
      <c r="C359" s="72" t="s">
        <v>154</v>
      </c>
      <c r="D359" s="72" t="s">
        <v>4566</v>
      </c>
      <c r="E359" s="8" t="s">
        <v>2721</v>
      </c>
      <c r="F359" s="82" t="s">
        <v>5094</v>
      </c>
      <c r="G359" s="81" t="s">
        <v>4851</v>
      </c>
      <c r="H359" s="38" t="s">
        <v>5653</v>
      </c>
      <c r="I359" s="6" t="s">
        <v>16</v>
      </c>
      <c r="J359" s="6">
        <v>25303</v>
      </c>
      <c r="K359" s="6"/>
      <c r="L359" s="11" t="s">
        <v>5476</v>
      </c>
      <c r="M359" s="6">
        <v>3047346699</v>
      </c>
      <c r="N359" s="6" t="s">
        <v>5654</v>
      </c>
      <c r="O359" s="6">
        <v>980</v>
      </c>
      <c r="P359" s="6"/>
      <c r="Q359" s="11"/>
      <c r="R359" s="11" t="s">
        <v>5222</v>
      </c>
      <c r="S359" s="6"/>
      <c r="T359" s="13"/>
      <c r="U359" s="77" t="str">
        <f t="shared" si="79"/>
        <v>N</v>
      </c>
      <c r="V359" s="77" t="str">
        <f t="shared" si="80"/>
        <v>N/A</v>
      </c>
      <c r="W359" s="22"/>
      <c r="X359" s="6" t="s">
        <v>4508</v>
      </c>
      <c r="Y359" s="13"/>
      <c r="Z359" s="13"/>
      <c r="AA359" s="84" t="str">
        <f t="shared" si="81"/>
        <v>N/A</v>
      </c>
      <c r="AB359" s="35">
        <v>0</v>
      </c>
      <c r="AC359" s="15">
        <f t="shared" si="82"/>
        <v>0</v>
      </c>
      <c r="AD359" s="13"/>
      <c r="AE359" s="92" t="str">
        <f t="shared" si="83"/>
        <v>N/A</v>
      </c>
      <c r="AF359" s="13"/>
      <c r="AG359" s="6" t="s">
        <v>2756</v>
      </c>
      <c r="AH359" s="89" t="str">
        <f t="shared" si="84"/>
        <v>No Build Required</v>
      </c>
      <c r="AI359" s="1" t="s">
        <v>4508</v>
      </c>
      <c r="AJ359" s="1" t="s">
        <v>4508</v>
      </c>
      <c r="AK359" s="84" t="str">
        <f>IF(Q359="",IF(U359="N","N/A",IF(AL359="","TBD",IF(AL359="N/A","N/A",IF(ISNUMBER(AL359),"Complete","")))),"Removed")</f>
        <v>N/A</v>
      </c>
      <c r="AL359" s="95" t="s">
        <v>4508</v>
      </c>
      <c r="AM359" s="89" t="str">
        <f>IF(Q359="",IF(AO359="","TBD",IF(AO359="N/A","N/A",IF(ISNUMBER(AO359),"Complete","TBD"))),"N/A")</f>
        <v>Complete</v>
      </c>
      <c r="AN359" s="13"/>
      <c r="AO359" s="95">
        <v>41305</v>
      </c>
      <c r="AP359" s="97" t="str">
        <f>IF(Q359="",IF(AK359="N/A",IF(AM359="TBD","Waiting on Router","Ready"),"TBD"),"Removed")</f>
        <v>Ready</v>
      </c>
      <c r="AQ359" s="13"/>
      <c r="AR359" s="11"/>
      <c r="AS359" s="11">
        <v>2</v>
      </c>
      <c r="AT359" s="13"/>
      <c r="AU359" s="13"/>
      <c r="AV359" s="11"/>
    </row>
    <row r="360" spans="1:48">
      <c r="A360" s="13"/>
      <c r="B360" s="72" t="s">
        <v>5202</v>
      </c>
      <c r="C360" s="72" t="s">
        <v>154</v>
      </c>
      <c r="D360" s="72" t="s">
        <v>4566</v>
      </c>
      <c r="E360" s="8" t="s">
        <v>2721</v>
      </c>
      <c r="F360" s="82" t="s">
        <v>5095</v>
      </c>
      <c r="G360" s="81" t="s">
        <v>4851</v>
      </c>
      <c r="H360" s="38" t="s">
        <v>5655</v>
      </c>
      <c r="I360" s="6" t="s">
        <v>16</v>
      </c>
      <c r="J360" s="6">
        <v>25303</v>
      </c>
      <c r="K360" s="6"/>
      <c r="L360" s="11"/>
      <c r="M360" s="6"/>
      <c r="N360" s="6" t="s">
        <v>5656</v>
      </c>
      <c r="O360" s="6">
        <v>967</v>
      </c>
      <c r="P360" s="6"/>
      <c r="Q360" s="11"/>
      <c r="R360" s="11" t="s">
        <v>5222</v>
      </c>
      <c r="S360" s="6"/>
      <c r="T360" s="13"/>
      <c r="U360" s="77" t="str">
        <f t="shared" si="79"/>
        <v>N</v>
      </c>
      <c r="V360" s="77" t="str">
        <f t="shared" si="80"/>
        <v>N/A</v>
      </c>
      <c r="W360" s="22"/>
      <c r="X360" s="6" t="s">
        <v>4508</v>
      </c>
      <c r="Y360" s="13"/>
      <c r="Z360" s="13"/>
      <c r="AA360" s="84" t="str">
        <f t="shared" si="81"/>
        <v>N/A</v>
      </c>
      <c r="AB360" s="35">
        <v>0</v>
      </c>
      <c r="AC360" s="15">
        <f t="shared" si="82"/>
        <v>0</v>
      </c>
      <c r="AD360" s="13"/>
      <c r="AE360" s="92" t="str">
        <f t="shared" si="83"/>
        <v>N/A</v>
      </c>
      <c r="AF360" s="13"/>
      <c r="AG360" s="6" t="s">
        <v>2756</v>
      </c>
      <c r="AH360" s="89" t="str">
        <f t="shared" si="84"/>
        <v>No Build Required</v>
      </c>
      <c r="AI360" s="1" t="s">
        <v>4508</v>
      </c>
      <c r="AJ360" s="1" t="s">
        <v>4508</v>
      </c>
      <c r="AK360" s="84" t="str">
        <f>IF(Q360="",IF(U360="N","N/A",IF(AL360="","TBD",IF(AL360="N/A","N/A",IF(ISNUMBER(AL360),"Complete","")))),"Removed")</f>
        <v>N/A</v>
      </c>
      <c r="AL360" s="95" t="s">
        <v>4508</v>
      </c>
      <c r="AM360" s="89" t="str">
        <f>IF(Q360="",IF(AO360="","TBD",IF(AO360="N/A","N/A",IF(ISNUMBER(AO360),"Complete","TBD"))),"N/A")</f>
        <v>Complete</v>
      </c>
      <c r="AN360" s="13"/>
      <c r="AO360" s="95">
        <v>41296</v>
      </c>
      <c r="AP360" s="97" t="str">
        <f>IF(Q360="",IF(AK360="N/A",IF(AM360="TBD","Waiting on Router","Ready"),"TBD"),"Removed")</f>
        <v>Ready</v>
      </c>
      <c r="AQ360" s="13"/>
      <c r="AR360" s="11" t="s">
        <v>5216</v>
      </c>
      <c r="AS360" s="11">
        <v>2</v>
      </c>
      <c r="AT360" s="13"/>
      <c r="AU360" s="13"/>
      <c r="AV360" s="11"/>
    </row>
    <row r="361" spans="1:48">
      <c r="A361" s="13"/>
      <c r="B361" s="72" t="s">
        <v>5203</v>
      </c>
      <c r="C361" s="72" t="s">
        <v>154</v>
      </c>
      <c r="D361" s="72" t="s">
        <v>4566</v>
      </c>
      <c r="E361" s="8" t="s">
        <v>2721</v>
      </c>
      <c r="F361" s="82" t="s">
        <v>5096</v>
      </c>
      <c r="G361" s="81" t="s">
        <v>4851</v>
      </c>
      <c r="H361" s="38" t="s">
        <v>5657</v>
      </c>
      <c r="I361" s="6" t="s">
        <v>16</v>
      </c>
      <c r="J361" s="6">
        <v>25303</v>
      </c>
      <c r="K361" s="6"/>
      <c r="L361" s="11"/>
      <c r="M361" s="6"/>
      <c r="N361" s="6" t="s">
        <v>5658</v>
      </c>
      <c r="O361" s="6">
        <v>989</v>
      </c>
      <c r="P361" s="6"/>
      <c r="Q361" s="11"/>
      <c r="R361" s="11" t="s">
        <v>5222</v>
      </c>
      <c r="S361" s="6"/>
      <c r="T361" s="13"/>
      <c r="U361" s="77" t="str">
        <f t="shared" si="79"/>
        <v>N</v>
      </c>
      <c r="V361" s="77" t="str">
        <f t="shared" si="80"/>
        <v>N/A</v>
      </c>
      <c r="W361" s="22"/>
      <c r="X361" s="6" t="s">
        <v>4508</v>
      </c>
      <c r="Y361" s="13"/>
      <c r="Z361" s="13"/>
      <c r="AA361" s="84" t="str">
        <f t="shared" si="81"/>
        <v>N/A</v>
      </c>
      <c r="AB361" s="35">
        <v>0</v>
      </c>
      <c r="AC361" s="15">
        <f t="shared" si="82"/>
        <v>0</v>
      </c>
      <c r="AD361" s="13"/>
      <c r="AE361" s="92" t="str">
        <f t="shared" si="83"/>
        <v>N/A</v>
      </c>
      <c r="AF361" s="13"/>
      <c r="AG361" s="6" t="s">
        <v>2756</v>
      </c>
      <c r="AH361" s="89" t="str">
        <f t="shared" si="84"/>
        <v>No Build Required</v>
      </c>
      <c r="AI361" s="1" t="s">
        <v>4508</v>
      </c>
      <c r="AJ361" s="1" t="s">
        <v>4508</v>
      </c>
      <c r="AK361" s="84" t="str">
        <f>IF(Q361="",IF(U361="N","N/A",IF(AL361="","TBD",IF(AL361="N/A","N/A",IF(ISNUMBER(AL361),"Complete","")))),"Removed")</f>
        <v>N/A</v>
      </c>
      <c r="AL361" s="95" t="s">
        <v>4508</v>
      </c>
      <c r="AM361" s="89" t="str">
        <f>IF(Q361="",IF(AO361="","TBD",IF(AO361="N/A","N/A",IF(ISNUMBER(AO361),"Complete","TBD"))),"N/A")</f>
        <v>Complete</v>
      </c>
      <c r="AN361" s="13"/>
      <c r="AO361" s="95">
        <v>41311</v>
      </c>
      <c r="AP361" s="97" t="str">
        <f>IF(Q361="",IF(AK361="N/A",IF(AM361="TBD","Waiting on Router","Ready"),"TBD"),"Removed")</f>
        <v>Ready</v>
      </c>
      <c r="AQ361" s="13"/>
      <c r="AR361" s="11"/>
      <c r="AS361" s="11">
        <v>2</v>
      </c>
      <c r="AT361" s="13"/>
      <c r="AU361" s="13"/>
      <c r="AV361" s="11"/>
    </row>
    <row r="362" spans="1:48">
      <c r="A362" s="13"/>
      <c r="B362" s="72" t="s">
        <v>5204</v>
      </c>
      <c r="C362" s="72" t="s">
        <v>154</v>
      </c>
      <c r="D362" s="72" t="s">
        <v>4566</v>
      </c>
      <c r="E362" s="8" t="s">
        <v>2721</v>
      </c>
      <c r="F362" s="82" t="s">
        <v>5097</v>
      </c>
      <c r="G362" s="81" t="s">
        <v>4851</v>
      </c>
      <c r="H362" s="38" t="s">
        <v>5659</v>
      </c>
      <c r="I362" s="6" t="s">
        <v>16</v>
      </c>
      <c r="J362" s="6">
        <v>25309</v>
      </c>
      <c r="K362" s="6"/>
      <c r="L362" s="11"/>
      <c r="M362" s="6"/>
      <c r="N362" s="6" t="s">
        <v>5660</v>
      </c>
      <c r="O362" s="6">
        <v>990</v>
      </c>
      <c r="P362" s="6"/>
      <c r="Q362" s="11"/>
      <c r="R362" s="11" t="s">
        <v>5222</v>
      </c>
      <c r="S362" s="6"/>
      <c r="T362" s="13"/>
      <c r="U362" s="77" t="str">
        <f t="shared" si="79"/>
        <v>N</v>
      </c>
      <c r="V362" s="77" t="str">
        <f t="shared" si="80"/>
        <v>N/A</v>
      </c>
      <c r="W362" s="22"/>
      <c r="X362" s="6" t="s">
        <v>4508</v>
      </c>
      <c r="Y362" s="13"/>
      <c r="Z362" s="13"/>
      <c r="AA362" s="84" t="str">
        <f t="shared" si="81"/>
        <v>N/A</v>
      </c>
      <c r="AB362" s="35">
        <v>0</v>
      </c>
      <c r="AC362" s="15">
        <f t="shared" si="82"/>
        <v>0</v>
      </c>
      <c r="AD362" s="13"/>
      <c r="AE362" s="92" t="str">
        <f t="shared" si="83"/>
        <v>N/A</v>
      </c>
      <c r="AF362" s="13"/>
      <c r="AG362" s="6" t="s">
        <v>2756</v>
      </c>
      <c r="AH362" s="89" t="str">
        <f t="shared" si="84"/>
        <v>No Build Required</v>
      </c>
      <c r="AI362" s="1" t="s">
        <v>4508</v>
      </c>
      <c r="AJ362" s="1" t="s">
        <v>4508</v>
      </c>
      <c r="AK362" s="84" t="str">
        <f>IF(Q362="",IF(U362="N","N/A",IF(AL362="","TBD",IF(AL362="N/A","N/A",IF(ISNUMBER(AL362),"Complete","")))),"Removed")</f>
        <v>N/A</v>
      </c>
      <c r="AL362" s="95" t="s">
        <v>4508</v>
      </c>
      <c r="AM362" s="89" t="str">
        <f>IF(Q362="",IF(AO362="","TBD",IF(AO362="N/A","N/A",IF(ISNUMBER(AO362),"Complete","TBD"))),"N/A")</f>
        <v>Complete</v>
      </c>
      <c r="AN362" s="13"/>
      <c r="AO362" s="95">
        <v>41311</v>
      </c>
      <c r="AP362" s="97" t="str">
        <f>IF(Q362="",IF(AK362="N/A",IF(AM362="TBD","Waiting on Router","Ready"),"TBD"),"Removed")</f>
        <v>Ready</v>
      </c>
      <c r="AQ362" s="13"/>
      <c r="AR362" s="11"/>
      <c r="AS362" s="11">
        <v>2</v>
      </c>
      <c r="AT362" s="13"/>
      <c r="AU362" s="13"/>
      <c r="AV362" s="11"/>
    </row>
    <row r="363" spans="1:48">
      <c r="A363" s="13"/>
      <c r="B363" s="75" t="s">
        <v>5205</v>
      </c>
      <c r="C363" s="75" t="s">
        <v>154</v>
      </c>
      <c r="D363" s="75" t="s">
        <v>763</v>
      </c>
      <c r="E363" s="6" t="s">
        <v>2721</v>
      </c>
      <c r="F363" s="80" t="s">
        <v>5171</v>
      </c>
      <c r="G363" s="81" t="s">
        <v>4851</v>
      </c>
      <c r="H363" s="37" t="s">
        <v>5661</v>
      </c>
      <c r="I363" s="5" t="s">
        <v>102</v>
      </c>
      <c r="J363" s="41">
        <v>25305</v>
      </c>
      <c r="K363" s="6"/>
      <c r="L363" s="11"/>
      <c r="M363" s="6"/>
      <c r="N363" s="6" t="s">
        <v>5662</v>
      </c>
      <c r="O363" s="6">
        <v>832</v>
      </c>
      <c r="P363" s="6"/>
      <c r="Q363" s="11"/>
      <c r="R363" s="11" t="s">
        <v>5222</v>
      </c>
      <c r="S363" s="6"/>
      <c r="T363" s="13"/>
      <c r="U363" s="77" t="str">
        <f t="shared" si="79"/>
        <v>N</v>
      </c>
      <c r="V363" s="77" t="str">
        <f t="shared" si="80"/>
        <v>N/A</v>
      </c>
      <c r="W363" s="22"/>
      <c r="X363" s="6" t="s">
        <v>4508</v>
      </c>
      <c r="Y363" s="13"/>
      <c r="Z363" s="13"/>
      <c r="AA363" s="84" t="str">
        <f t="shared" si="81"/>
        <v>N/A</v>
      </c>
      <c r="AB363" s="35">
        <v>0</v>
      </c>
      <c r="AC363" s="15">
        <f t="shared" si="82"/>
        <v>0</v>
      </c>
      <c r="AD363" s="13"/>
      <c r="AE363" s="92" t="str">
        <f t="shared" si="83"/>
        <v>N/A</v>
      </c>
      <c r="AF363" s="13"/>
      <c r="AG363" s="6" t="s">
        <v>2756</v>
      </c>
      <c r="AH363" s="89" t="str">
        <f t="shared" si="84"/>
        <v>No Build Required</v>
      </c>
      <c r="AI363" s="1" t="s">
        <v>4508</v>
      </c>
      <c r="AJ363" s="1" t="s">
        <v>4508</v>
      </c>
      <c r="AK363" s="84" t="str">
        <f>IF(Q363="",IF(U363="N","N/A",IF(AL363="","TBD",IF(AL363="N/A","N/A",IF(ISNUMBER(AL363),"Complete","")))),"Removed")</f>
        <v>N/A</v>
      </c>
      <c r="AL363" s="95" t="s">
        <v>4508</v>
      </c>
      <c r="AM363" s="89" t="str">
        <f>IF(Q363="",IF(AO363="","TBD",IF(AO363="N/A","N/A",IF(ISNUMBER(AO363),"Complete","TBD"))),"N/A")</f>
        <v>Complete</v>
      </c>
      <c r="AN363" s="13"/>
      <c r="AO363" s="95">
        <v>41137</v>
      </c>
      <c r="AP363" s="97" t="str">
        <f>IF(Q363="",IF(AK363="N/A",IF(AM363="TBD","Waiting on Router","Ready"),"TBD"),"Removed")</f>
        <v>Ready</v>
      </c>
      <c r="AQ363" s="13"/>
      <c r="AR363" s="11"/>
      <c r="AS363" s="11">
        <v>2</v>
      </c>
      <c r="AT363" s="13"/>
      <c r="AU363" s="13"/>
      <c r="AV363" s="11"/>
    </row>
    <row r="364" spans="1:48">
      <c r="A364" s="13"/>
      <c r="B364" s="6" t="s">
        <v>5206</v>
      </c>
      <c r="C364" s="6" t="s">
        <v>154</v>
      </c>
      <c r="D364" s="6" t="s">
        <v>761</v>
      </c>
      <c r="E364" s="6" t="s">
        <v>2721</v>
      </c>
      <c r="F364" s="11" t="s">
        <v>5167</v>
      </c>
      <c r="G364" s="5" t="s">
        <v>4851</v>
      </c>
      <c r="H364" s="11" t="s">
        <v>5663</v>
      </c>
      <c r="I364" s="5" t="s">
        <v>102</v>
      </c>
      <c r="J364" s="6">
        <v>25303</v>
      </c>
      <c r="K364" s="6"/>
      <c r="L364" s="11"/>
      <c r="M364" s="6"/>
      <c r="N364" s="6"/>
      <c r="O364" s="6"/>
      <c r="P364" s="6"/>
      <c r="Q364" s="11"/>
      <c r="R364" s="11" t="s">
        <v>5222</v>
      </c>
      <c r="S364" s="6"/>
      <c r="T364" s="13"/>
      <c r="U364" s="26" t="str">
        <f t="shared" si="79"/>
        <v>N</v>
      </c>
      <c r="V364" s="26" t="str">
        <f t="shared" si="80"/>
        <v>N/A</v>
      </c>
      <c r="W364" s="22"/>
      <c r="X364" s="6" t="s">
        <v>4508</v>
      </c>
      <c r="Y364" s="13"/>
      <c r="Z364" s="13"/>
      <c r="AA364" s="14" t="str">
        <f t="shared" si="81"/>
        <v>N/A</v>
      </c>
      <c r="AB364" s="23">
        <v>0</v>
      </c>
      <c r="AC364" s="15">
        <f t="shared" si="82"/>
        <v>0</v>
      </c>
      <c r="AD364" s="13"/>
      <c r="AE364" s="16" t="str">
        <f t="shared" si="83"/>
        <v>N/A</v>
      </c>
      <c r="AF364" s="13"/>
      <c r="AG364" s="6" t="s">
        <v>2756</v>
      </c>
      <c r="AH364" s="17" t="str">
        <f t="shared" si="84"/>
        <v>No Build Required</v>
      </c>
      <c r="AI364" s="13" t="s">
        <v>4508</v>
      </c>
      <c r="AJ364" s="13" t="s">
        <v>4508</v>
      </c>
      <c r="AK364" s="14" t="str">
        <f>IF(Q364="",IF(U364="N","N/A",IF(AL364="","TBD",IF(AL364="N/A","N/A",IF(ISNUMBER(AL364),"Complete","")))),"Removed")</f>
        <v>N/A</v>
      </c>
      <c r="AL364" s="13" t="s">
        <v>4508</v>
      </c>
      <c r="AM364" s="17" t="str">
        <f>IF(Q364="",IF(AO364="","TBD",IF(AO364="N/A","N/A",IF(ISNUMBER(AO364),"Complete","TBD"))),"N/A")</f>
        <v>TBD</v>
      </c>
      <c r="AN364" s="13"/>
      <c r="AO364" s="13"/>
      <c r="AP364" s="27" t="str">
        <f>IF(Q364="",IF(AK364="N/A",IF(AM364="TBD","Waiting on Router","Ready"),"TBD"),"Removed")</f>
        <v>Waiting on Router</v>
      </c>
      <c r="AQ364" s="13"/>
      <c r="AR364" s="11"/>
      <c r="AS364" s="11">
        <v>2</v>
      </c>
      <c r="AT364" s="13"/>
      <c r="AU364" s="13"/>
      <c r="AV364" s="11"/>
    </row>
    <row r="365" spans="1:48" ht="31.5">
      <c r="A365" s="13"/>
      <c r="B365" s="75" t="s">
        <v>5207</v>
      </c>
      <c r="C365" s="75" t="s">
        <v>154</v>
      </c>
      <c r="D365" s="75" t="s">
        <v>761</v>
      </c>
      <c r="E365" s="6" t="s">
        <v>2721</v>
      </c>
      <c r="F365" s="78" t="s">
        <v>5168</v>
      </c>
      <c r="G365" s="81" t="s">
        <v>4851</v>
      </c>
      <c r="H365" s="11" t="s">
        <v>5664</v>
      </c>
      <c r="I365" s="5" t="s">
        <v>102</v>
      </c>
      <c r="J365" s="6">
        <v>25305</v>
      </c>
      <c r="K365" s="6"/>
      <c r="L365" s="11" t="s">
        <v>6864</v>
      </c>
      <c r="M365" s="6" t="s">
        <v>6865</v>
      </c>
      <c r="N365" s="11" t="s">
        <v>6733</v>
      </c>
      <c r="O365" s="11" t="s">
        <v>6863</v>
      </c>
      <c r="P365" s="6"/>
      <c r="Q365" s="11"/>
      <c r="R365" s="11" t="s">
        <v>5222</v>
      </c>
      <c r="S365" s="6"/>
      <c r="T365" s="13"/>
      <c r="U365" s="77" t="str">
        <f t="shared" si="79"/>
        <v>N</v>
      </c>
      <c r="V365" s="77" t="str">
        <f t="shared" si="80"/>
        <v>N/A</v>
      </c>
      <c r="W365" s="22"/>
      <c r="X365" s="6" t="s">
        <v>4508</v>
      </c>
      <c r="Y365" s="13"/>
      <c r="Z365" s="13"/>
      <c r="AA365" s="84" t="str">
        <f t="shared" si="81"/>
        <v>N/A</v>
      </c>
      <c r="AB365" s="23">
        <v>0</v>
      </c>
      <c r="AC365" s="15">
        <f t="shared" si="82"/>
        <v>0</v>
      </c>
      <c r="AD365" s="13"/>
      <c r="AE365" s="92" t="str">
        <f t="shared" si="83"/>
        <v>N/A</v>
      </c>
      <c r="AF365" s="13"/>
      <c r="AG365" s="6" t="s">
        <v>2756</v>
      </c>
      <c r="AH365" s="89" t="str">
        <f t="shared" si="84"/>
        <v>No Build Required</v>
      </c>
      <c r="AI365" s="13" t="s">
        <v>4508</v>
      </c>
      <c r="AJ365" s="13" t="s">
        <v>4508</v>
      </c>
      <c r="AK365" s="84" t="str">
        <f>IF(Q365="",IF(U365="N","N/A",IF(AL365="","TBD",IF(AL365="N/A","N/A",IF(ISNUMBER(AL365),"Complete","")))),"Removed")</f>
        <v>N/A</v>
      </c>
      <c r="AL365" s="95" t="s">
        <v>4508</v>
      </c>
      <c r="AM365" s="89" t="str">
        <f>IF(Q365="",IF(AO365="","TBD",IF(AO365="N/A","N/A",IF(ISNUMBER(AO365),"Complete","TBD"))),"N/A")</f>
        <v>Complete</v>
      </c>
      <c r="AN365" s="13"/>
      <c r="AO365" s="95">
        <v>41506</v>
      </c>
      <c r="AP365" s="97" t="str">
        <f>IF(Q365="",IF(AK365="N/A",IF(AM365="TBD","Waiting on Router","Ready"),"TBD"),"Removed")</f>
        <v>Ready</v>
      </c>
      <c r="AQ365" s="13"/>
      <c r="AR365" s="11" t="s">
        <v>6862</v>
      </c>
      <c r="AS365" s="11">
        <v>2</v>
      </c>
      <c r="AT365" s="13"/>
      <c r="AU365" s="13"/>
      <c r="AV365" s="11"/>
    </row>
    <row r="366" spans="1:48">
      <c r="A366" s="13"/>
      <c r="B366" s="75" t="s">
        <v>5208</v>
      </c>
      <c r="C366" s="75" t="s">
        <v>154</v>
      </c>
      <c r="D366" s="75" t="s">
        <v>710</v>
      </c>
      <c r="E366" s="6" t="s">
        <v>2721</v>
      </c>
      <c r="F366" s="80" t="s">
        <v>5169</v>
      </c>
      <c r="G366" s="81" t="s">
        <v>4851</v>
      </c>
      <c r="H366" s="37" t="s">
        <v>5665</v>
      </c>
      <c r="I366" s="5" t="s">
        <v>102</v>
      </c>
      <c r="J366" s="41">
        <v>25314</v>
      </c>
      <c r="K366" s="6"/>
      <c r="L366" s="11"/>
      <c r="M366" s="6"/>
      <c r="N366" s="9" t="s">
        <v>4269</v>
      </c>
      <c r="O366" s="6">
        <v>1043</v>
      </c>
      <c r="P366" s="6"/>
      <c r="Q366" s="11"/>
      <c r="R366" s="11" t="s">
        <v>5222</v>
      </c>
      <c r="S366" s="6"/>
      <c r="T366" s="13"/>
      <c r="U366" s="77" t="str">
        <f t="shared" si="79"/>
        <v>N</v>
      </c>
      <c r="V366" s="77" t="str">
        <f t="shared" si="80"/>
        <v>N/A</v>
      </c>
      <c r="W366" s="22"/>
      <c r="X366" s="6" t="s">
        <v>4508</v>
      </c>
      <c r="Y366" s="13"/>
      <c r="Z366" s="13"/>
      <c r="AA366" s="84" t="str">
        <f t="shared" si="81"/>
        <v>N/A</v>
      </c>
      <c r="AB366" s="23">
        <v>0</v>
      </c>
      <c r="AC366" s="15">
        <f t="shared" si="82"/>
        <v>0</v>
      </c>
      <c r="AD366" s="13"/>
      <c r="AE366" s="92" t="str">
        <f t="shared" si="83"/>
        <v>N/A</v>
      </c>
      <c r="AF366" s="13"/>
      <c r="AG366" s="6" t="s">
        <v>2756</v>
      </c>
      <c r="AH366" s="89" t="str">
        <f t="shared" si="84"/>
        <v>No Build Required</v>
      </c>
      <c r="AI366" s="13" t="s">
        <v>4508</v>
      </c>
      <c r="AJ366" s="13" t="s">
        <v>4508</v>
      </c>
      <c r="AK366" s="84" t="str">
        <f>IF(Q366="",IF(U366="N","N/A",IF(AL366="","TBD",IF(AL366="N/A","N/A",IF(ISNUMBER(AL366),"Complete","")))),"Removed")</f>
        <v>N/A</v>
      </c>
      <c r="AL366" s="95" t="s">
        <v>4508</v>
      </c>
      <c r="AM366" s="89" t="str">
        <f>IF(Q366="",IF(AO366="","TBD",IF(AO366="N/A","N/A",IF(ISNUMBER(AO366),"Complete","TBD"))),"N/A")</f>
        <v>Complete</v>
      </c>
      <c r="AN366" s="13"/>
      <c r="AO366" s="95">
        <v>41380</v>
      </c>
      <c r="AP366" s="97" t="str">
        <f>IF(Q366="",IF(AK366="N/A",IF(AM366="TBD","Waiting on Router","Ready"),"TBD"),"Removed")</f>
        <v>Ready</v>
      </c>
      <c r="AQ366" s="13"/>
      <c r="AR366" s="11"/>
      <c r="AS366" s="11">
        <v>2</v>
      </c>
      <c r="AT366" s="13"/>
      <c r="AU366" s="13"/>
      <c r="AV366" s="11"/>
    </row>
    <row r="367" spans="1:48">
      <c r="A367" s="13"/>
      <c r="B367" s="75" t="s">
        <v>5209</v>
      </c>
      <c r="C367" s="75" t="s">
        <v>154</v>
      </c>
      <c r="D367" s="75" t="s">
        <v>1727</v>
      </c>
      <c r="E367" s="6" t="s">
        <v>2721</v>
      </c>
      <c r="F367" s="80" t="s">
        <v>5170</v>
      </c>
      <c r="G367" s="81" t="s">
        <v>4851</v>
      </c>
      <c r="H367" s="37" t="s">
        <v>5666</v>
      </c>
      <c r="I367" s="5" t="s">
        <v>102</v>
      </c>
      <c r="J367" s="41">
        <v>25301</v>
      </c>
      <c r="K367" s="6"/>
      <c r="L367" s="11"/>
      <c r="M367" s="6"/>
      <c r="N367" s="6" t="s">
        <v>5667</v>
      </c>
      <c r="O367" s="6">
        <v>968</v>
      </c>
      <c r="P367" s="6"/>
      <c r="Q367" s="11"/>
      <c r="R367" s="11" t="s">
        <v>5222</v>
      </c>
      <c r="S367" s="6"/>
      <c r="T367" s="13"/>
      <c r="U367" s="77" t="str">
        <f t="shared" si="79"/>
        <v>N</v>
      </c>
      <c r="V367" s="77" t="str">
        <f t="shared" si="80"/>
        <v>N/A</v>
      </c>
      <c r="W367" s="22"/>
      <c r="X367" s="6" t="s">
        <v>4508</v>
      </c>
      <c r="Y367" s="13"/>
      <c r="Z367" s="13"/>
      <c r="AA367" s="84" t="str">
        <f t="shared" si="81"/>
        <v>N/A</v>
      </c>
      <c r="AB367" s="23">
        <v>0</v>
      </c>
      <c r="AC367" s="15">
        <f t="shared" si="82"/>
        <v>0</v>
      </c>
      <c r="AD367" s="13"/>
      <c r="AE367" s="92" t="str">
        <f t="shared" si="83"/>
        <v>N/A</v>
      </c>
      <c r="AF367" s="13"/>
      <c r="AG367" s="6" t="s">
        <v>2756</v>
      </c>
      <c r="AH367" s="89" t="str">
        <f t="shared" si="84"/>
        <v>No Build Required</v>
      </c>
      <c r="AI367" s="1" t="s">
        <v>4508</v>
      </c>
      <c r="AJ367" s="1" t="s">
        <v>4508</v>
      </c>
      <c r="AK367" s="84" t="str">
        <f>IF(Q367="",IF(U367="N","N/A",IF(AL367="","TBD",IF(AL367="N/A","N/A",IF(ISNUMBER(AL367),"Complete","")))),"Removed")</f>
        <v>N/A</v>
      </c>
      <c r="AL367" s="95" t="s">
        <v>4508</v>
      </c>
      <c r="AM367" s="89" t="str">
        <f>IF(Q367="",IF(AO367="","TBD",IF(AO367="N/A","N/A",IF(ISNUMBER(AO367),"Complete","TBD"))),"N/A")</f>
        <v>Complete</v>
      </c>
      <c r="AN367" s="13"/>
      <c r="AO367" s="95">
        <v>41291</v>
      </c>
      <c r="AP367" s="97" t="str">
        <f>IF(Q367="",IF(AK367="N/A",IF(AM367="TBD","Waiting on Router","Ready"),"TBD"),"Removed")</f>
        <v>Ready</v>
      </c>
      <c r="AQ367" s="13"/>
      <c r="AR367" s="11" t="s">
        <v>5215</v>
      </c>
      <c r="AS367" s="11">
        <v>2</v>
      </c>
      <c r="AT367" s="13"/>
      <c r="AU367" s="13"/>
      <c r="AV367" s="11"/>
    </row>
    <row r="368" spans="1:48">
      <c r="A368" s="2">
        <v>40753</v>
      </c>
      <c r="B368" s="73" t="s">
        <v>2028</v>
      </c>
      <c r="C368" s="73" t="s">
        <v>154</v>
      </c>
      <c r="D368" s="73" t="s">
        <v>774</v>
      </c>
      <c r="E368" s="3" t="s">
        <v>2721</v>
      </c>
      <c r="F368" s="73" t="s">
        <v>928</v>
      </c>
      <c r="G368" s="73" t="s">
        <v>4851</v>
      </c>
      <c r="H368" s="4" t="s">
        <v>5668</v>
      </c>
      <c r="I368" s="4" t="s">
        <v>9</v>
      </c>
      <c r="J368" s="4">
        <v>25064</v>
      </c>
      <c r="K368" s="4" t="s">
        <v>5669</v>
      </c>
      <c r="L368" s="4" t="s">
        <v>3712</v>
      </c>
      <c r="M368" s="4" t="s">
        <v>3713</v>
      </c>
      <c r="N368" s="4" t="s">
        <v>5670</v>
      </c>
      <c r="O368" s="4">
        <v>155</v>
      </c>
      <c r="P368" s="52"/>
      <c r="Q368" s="4"/>
      <c r="R368" s="4" t="s">
        <v>4071</v>
      </c>
      <c r="S368" s="4" t="s">
        <v>2713</v>
      </c>
      <c r="T368" s="2"/>
      <c r="U368" s="77" t="str">
        <f t="shared" si="79"/>
        <v>N</v>
      </c>
      <c r="V368" s="77" t="str">
        <f t="shared" si="80"/>
        <v>N/A</v>
      </c>
      <c r="W368" s="34"/>
      <c r="X368" s="6" t="s">
        <v>4508</v>
      </c>
      <c r="Y368" s="2"/>
      <c r="Z368" s="2"/>
      <c r="AA368" s="84" t="str">
        <f t="shared" si="81"/>
        <v>N/A</v>
      </c>
      <c r="AB368" s="35">
        <v>0</v>
      </c>
      <c r="AC368" s="15">
        <f t="shared" si="82"/>
        <v>0</v>
      </c>
      <c r="AD368" s="2"/>
      <c r="AE368" s="92" t="str">
        <f t="shared" si="83"/>
        <v>N/A</v>
      </c>
      <c r="AF368" s="2"/>
      <c r="AG368" s="4" t="s">
        <v>2756</v>
      </c>
      <c r="AH368" s="89" t="str">
        <f t="shared" si="84"/>
        <v>No Build Required</v>
      </c>
      <c r="AI368" s="2" t="s">
        <v>4508</v>
      </c>
      <c r="AJ368" s="2" t="s">
        <v>4508</v>
      </c>
      <c r="AK368" s="84" t="str">
        <f>IF(Q368="",IF(U368="N","N/A",IF(AL368="","TBD",IF(AL368="N/A","N/A",IF(ISNUMBER(AL368),"Complete","")))),"Removed")</f>
        <v>N/A</v>
      </c>
      <c r="AL368" s="95" t="s">
        <v>4508</v>
      </c>
      <c r="AM368" s="89" t="str">
        <f>IF(Q368="",IF(AO368="","TBD",IF(AO368="N/A","N/A",IF(ISNUMBER(AO368),"Complete","TBD"))),"N/A")</f>
        <v>Complete</v>
      </c>
      <c r="AN368" s="2">
        <v>41015</v>
      </c>
      <c r="AO368" s="94">
        <v>40952</v>
      </c>
      <c r="AP368" s="97" t="str">
        <f>IF(Q368="",IF(AK368="N/A",IF(AM368="TBD","Waiting on Router","Ready"),"TBD"),"Removed")</f>
        <v>Ready</v>
      </c>
      <c r="AQ368" s="2">
        <v>41015</v>
      </c>
      <c r="AR368" s="4"/>
      <c r="AS368" s="7">
        <v>1</v>
      </c>
      <c r="AT368" s="2"/>
      <c r="AU368" s="2"/>
      <c r="AV368" s="4"/>
    </row>
    <row r="369" spans="1:48">
      <c r="B369" s="81" t="s">
        <v>5221</v>
      </c>
      <c r="C369" s="81" t="s">
        <v>154</v>
      </c>
      <c r="D369" s="81" t="s">
        <v>4562</v>
      </c>
      <c r="E369" s="25" t="s">
        <v>2721</v>
      </c>
      <c r="F369" s="82" t="s">
        <v>5220</v>
      </c>
      <c r="G369" s="81" t="s">
        <v>4851</v>
      </c>
      <c r="H369" s="5" t="s">
        <v>5671</v>
      </c>
      <c r="I369" s="5" t="s">
        <v>102</v>
      </c>
      <c r="J369" s="5">
        <v>25301</v>
      </c>
      <c r="N369" s="5" t="s">
        <v>5672</v>
      </c>
      <c r="O369" s="5">
        <v>487</v>
      </c>
      <c r="P369" s="53"/>
      <c r="Q369" s="4"/>
      <c r="R369" s="4" t="s">
        <v>4071</v>
      </c>
      <c r="S369" s="4" t="s">
        <v>2713</v>
      </c>
      <c r="T369" s="2"/>
      <c r="U369" s="77" t="str">
        <f t="shared" si="79"/>
        <v>N</v>
      </c>
      <c r="V369" s="77" t="str">
        <f t="shared" si="80"/>
        <v>N/A</v>
      </c>
      <c r="W369" s="34"/>
      <c r="X369" s="6" t="s">
        <v>4508</v>
      </c>
      <c r="Y369" s="2"/>
      <c r="Z369" s="2"/>
      <c r="AA369" s="84" t="str">
        <f t="shared" si="81"/>
        <v>N/A</v>
      </c>
      <c r="AB369" s="35">
        <v>0</v>
      </c>
      <c r="AC369" s="15">
        <f t="shared" si="82"/>
        <v>0</v>
      </c>
      <c r="AD369" s="2"/>
      <c r="AE369" s="92" t="str">
        <f t="shared" si="83"/>
        <v>N/A</v>
      </c>
      <c r="AF369" s="2"/>
      <c r="AG369" s="4" t="s">
        <v>2756</v>
      </c>
      <c r="AH369" s="89" t="str">
        <f t="shared" si="84"/>
        <v>No Build Required</v>
      </c>
      <c r="AI369" s="2" t="s">
        <v>4508</v>
      </c>
      <c r="AJ369" s="2" t="s">
        <v>4508</v>
      </c>
      <c r="AK369" s="84" t="str">
        <f>IF(Q369="",IF(U369="N","N/A",IF(AL369="","TBD",IF(AL369="N/A","N/A",IF(ISNUMBER(AL369),"Complete","")))),"Removed")</f>
        <v>N/A</v>
      </c>
      <c r="AL369" s="95" t="s">
        <v>4508</v>
      </c>
      <c r="AM369" s="89" t="str">
        <f>IF(Q369="",IF(AO369="","TBD",IF(AO369="N/A","N/A",IF(ISNUMBER(AO369),"Complete","TBD"))),"N/A")</f>
        <v>Complete</v>
      </c>
      <c r="AN369" s="2">
        <v>41015</v>
      </c>
      <c r="AO369" s="99">
        <v>41437</v>
      </c>
      <c r="AP369" s="97" t="str">
        <f>IF(Q369="",IF(AK369="N/A",IF(AM369="TBD","Waiting on Router","Ready"),"TBD"),"Removed")</f>
        <v>Ready</v>
      </c>
      <c r="AQ369" s="2">
        <v>41015</v>
      </c>
      <c r="AS369" s="48">
        <v>2</v>
      </c>
    </row>
    <row r="370" spans="1:48" ht="31.5">
      <c r="A370" s="13"/>
      <c r="B370" s="72" t="s">
        <v>6783</v>
      </c>
      <c r="C370" s="72" t="s">
        <v>154</v>
      </c>
      <c r="D370" s="72" t="s">
        <v>774</v>
      </c>
      <c r="E370" s="3" t="s">
        <v>936</v>
      </c>
      <c r="F370" s="72" t="s">
        <v>6782</v>
      </c>
      <c r="G370" s="72" t="s">
        <v>4851</v>
      </c>
      <c r="H370" s="8" t="s">
        <v>937</v>
      </c>
      <c r="I370" s="8" t="s">
        <v>102</v>
      </c>
      <c r="J370" s="8">
        <v>25312</v>
      </c>
      <c r="K370" s="4" t="s">
        <v>3207</v>
      </c>
      <c r="L370" s="8" t="s">
        <v>3712</v>
      </c>
      <c r="M370" s="8" t="s">
        <v>3713</v>
      </c>
      <c r="N370" s="8" t="s">
        <v>3434</v>
      </c>
      <c r="O370" s="9">
        <v>163</v>
      </c>
      <c r="P370" s="6"/>
      <c r="Q370" s="11"/>
      <c r="R370" s="11"/>
      <c r="S370" s="6" t="s">
        <v>4508</v>
      </c>
      <c r="T370" s="13"/>
      <c r="U370" s="77" t="s">
        <v>2756</v>
      </c>
      <c r="V370" s="77" t="str">
        <f t="shared" si="80"/>
        <v>N/A</v>
      </c>
      <c r="W370" s="22"/>
      <c r="X370" s="6"/>
      <c r="Y370" s="13"/>
      <c r="Z370" s="13"/>
      <c r="AA370" s="84" t="str">
        <f t="shared" si="81"/>
        <v>N/A</v>
      </c>
      <c r="AB370" s="23">
        <v>0</v>
      </c>
      <c r="AC370" s="15">
        <f t="shared" si="82"/>
        <v>0</v>
      </c>
      <c r="AD370" s="13" t="s">
        <v>4508</v>
      </c>
      <c r="AE370" s="92" t="str">
        <f t="shared" si="83"/>
        <v>N/A</v>
      </c>
      <c r="AF370" s="13" t="s">
        <v>4508</v>
      </c>
      <c r="AG370" s="6" t="s">
        <v>2756</v>
      </c>
      <c r="AH370" s="89" t="str">
        <f t="shared" si="84"/>
        <v>No Build Required</v>
      </c>
      <c r="AI370" s="13" t="s">
        <v>4508</v>
      </c>
      <c r="AJ370" s="13" t="s">
        <v>4508</v>
      </c>
      <c r="AK370" s="84" t="str">
        <f>IF(Q370="",IF(U370="N","N/A",IF(AL370="","TBD",IF(AL370="N/A","N/A",IF(ISNUMBER(AL370),"Complete","")))),"Removed")</f>
        <v>N/A</v>
      </c>
      <c r="AL370" s="95" t="s">
        <v>4508</v>
      </c>
      <c r="AM370" s="89" t="str">
        <f>IF(Q370="",IF(AO370="","TBD",IF(AO370="N/A","N/A",IF(ISNUMBER(AO370),"Complete","TBD"))),"N/A")</f>
        <v>Complete</v>
      </c>
      <c r="AN370" s="13"/>
      <c r="AO370" s="95">
        <v>41387</v>
      </c>
      <c r="AP370" s="97" t="str">
        <f>IF(Q370="",IF(AK370="N/A",IF(AM370="TBD","Waiting on Router","Ready"),"TBD"),"Removed")</f>
        <v>Ready</v>
      </c>
      <c r="AQ370" s="13"/>
      <c r="AR370" s="11"/>
      <c r="AS370" s="36">
        <v>2</v>
      </c>
      <c r="AT370" s="13"/>
      <c r="AU370" s="13"/>
      <c r="AV370" s="11"/>
    </row>
    <row r="371" spans="1:48">
      <c r="A371" s="2"/>
      <c r="B371" s="73" t="s">
        <v>6784</v>
      </c>
      <c r="C371" s="73" t="s">
        <v>154</v>
      </c>
      <c r="D371" s="73" t="s">
        <v>774</v>
      </c>
      <c r="E371" s="4"/>
      <c r="F371" s="73" t="s">
        <v>6785</v>
      </c>
      <c r="G371" s="73" t="s">
        <v>4851</v>
      </c>
      <c r="H371" s="4" t="s">
        <v>6786</v>
      </c>
      <c r="I371" s="4" t="s">
        <v>102</v>
      </c>
      <c r="J371" s="4">
        <v>25302</v>
      </c>
      <c r="K371" s="4"/>
      <c r="L371" s="4"/>
      <c r="M371" s="4"/>
      <c r="N371" s="4" t="s">
        <v>3435</v>
      </c>
      <c r="O371" s="4">
        <v>176</v>
      </c>
      <c r="P371" s="4"/>
      <c r="Q371" s="4"/>
      <c r="R371" s="4"/>
      <c r="S371" s="4" t="s">
        <v>2713</v>
      </c>
      <c r="T371" s="2" t="s">
        <v>4508</v>
      </c>
      <c r="U371" s="77" t="s">
        <v>2756</v>
      </c>
      <c r="V371" s="77" t="s">
        <v>4508</v>
      </c>
      <c r="W371" s="34" t="s">
        <v>4508</v>
      </c>
      <c r="X371" s="4" t="s">
        <v>2756</v>
      </c>
      <c r="Y371" s="2"/>
      <c r="Z371" s="2"/>
      <c r="AA371" s="84" t="str">
        <f t="shared" si="81"/>
        <v>N/A</v>
      </c>
      <c r="AB371" s="35">
        <v>0</v>
      </c>
      <c r="AC371" s="15">
        <f t="shared" si="82"/>
        <v>0</v>
      </c>
      <c r="AD371" s="2"/>
      <c r="AE371" s="92" t="str">
        <f t="shared" si="83"/>
        <v>N/A</v>
      </c>
      <c r="AF371" s="2"/>
      <c r="AG371" s="4" t="s">
        <v>2756</v>
      </c>
      <c r="AH371" s="89" t="str">
        <f t="shared" si="84"/>
        <v>No Build Required</v>
      </c>
      <c r="AI371" s="1" t="s">
        <v>4508</v>
      </c>
      <c r="AJ371" s="1" t="s">
        <v>4508</v>
      </c>
      <c r="AK371" s="84" t="str">
        <f>IF(Q371="",IF(U371="N","N/A",IF(AL371="","TBD",IF(AL371="N/A","N/A",IF(ISNUMBER(AL371),"Complete","")))),"Removed")</f>
        <v>N/A</v>
      </c>
      <c r="AL371" s="94" t="s">
        <v>4508</v>
      </c>
      <c r="AM371" s="89" t="str">
        <f>IF(Q371="",IF(AO371="","TBD",IF(AO371="N/A","N/A",IF(ISNUMBER(AO371),"Complete","TBD"))),"N/A")</f>
        <v>Complete</v>
      </c>
      <c r="AN371" s="1"/>
      <c r="AO371" s="94">
        <v>41387</v>
      </c>
      <c r="AP371" s="97" t="str">
        <f>IF(Q371="",IF(AK371="N/A",IF(AM371="TBD","Waiting on Router","Ready"),"TBD"),"Removed")</f>
        <v>Ready</v>
      </c>
      <c r="AQ371" s="1"/>
      <c r="AR371" s="4"/>
      <c r="AS371" s="7">
        <v>2</v>
      </c>
      <c r="AT371" s="2"/>
      <c r="AU371" s="2"/>
      <c r="AV371" s="4"/>
    </row>
    <row r="372" spans="1:48">
      <c r="A372" s="2"/>
      <c r="B372" s="73" t="s">
        <v>6831</v>
      </c>
      <c r="C372" s="73" t="s">
        <v>154</v>
      </c>
      <c r="D372" s="73" t="s">
        <v>1426</v>
      </c>
      <c r="E372" s="3"/>
      <c r="F372" s="73" t="s">
        <v>6832</v>
      </c>
      <c r="G372" s="73" t="s">
        <v>4851</v>
      </c>
      <c r="H372" s="4" t="s">
        <v>1420</v>
      </c>
      <c r="I372" s="4" t="s">
        <v>9</v>
      </c>
      <c r="J372" s="4">
        <v>25064</v>
      </c>
      <c r="K372" s="4" t="s">
        <v>3206</v>
      </c>
      <c r="L372" s="4"/>
      <c r="M372" s="4"/>
      <c r="N372" s="4" t="s">
        <v>6834</v>
      </c>
      <c r="O372" s="4">
        <v>937</v>
      </c>
      <c r="P372" s="3"/>
      <c r="Q372" s="4"/>
      <c r="R372" s="4" t="s">
        <v>6716</v>
      </c>
      <c r="S372" s="4" t="s">
        <v>1727</v>
      </c>
      <c r="T372" s="2" t="s">
        <v>4508</v>
      </c>
      <c r="U372" s="88" t="s">
        <v>2756</v>
      </c>
      <c r="V372" s="85" t="s">
        <v>4508</v>
      </c>
      <c r="W372" s="34" t="s">
        <v>4508</v>
      </c>
      <c r="X372" s="2" t="s">
        <v>2756</v>
      </c>
      <c r="Y372" s="2" t="s">
        <v>4508</v>
      </c>
      <c r="Z372" s="2" t="s">
        <v>4508</v>
      </c>
      <c r="AA372" s="84" t="s">
        <v>4508</v>
      </c>
      <c r="AB372" s="35">
        <v>0</v>
      </c>
      <c r="AC372" s="15" t="s">
        <v>4508</v>
      </c>
      <c r="AD372" s="2" t="s">
        <v>4508</v>
      </c>
      <c r="AE372" s="92" t="s">
        <v>4508</v>
      </c>
      <c r="AF372" s="2" t="s">
        <v>4508</v>
      </c>
      <c r="AG372" s="4" t="s">
        <v>2756</v>
      </c>
      <c r="AH372" s="89" t="s">
        <v>6806</v>
      </c>
      <c r="AI372" s="7" t="s">
        <v>4508</v>
      </c>
      <c r="AJ372" s="2" t="s">
        <v>4508</v>
      </c>
      <c r="AK372" s="84" t="s">
        <v>4508</v>
      </c>
      <c r="AL372" s="95" t="s">
        <v>4508</v>
      </c>
      <c r="AM372" s="89" t="str">
        <f>IF(Q372="",IF(AO372="","TBD",IF(AO372="N/A","N/A",IF(ISNUMBER(AO372),"Complete","TBD"))),"N/A")</f>
        <v>Complete</v>
      </c>
      <c r="AN372" s="2"/>
      <c r="AO372" s="94">
        <v>41485</v>
      </c>
      <c r="AP372" s="97" t="s">
        <v>6807</v>
      </c>
      <c r="AQ372" s="2"/>
      <c r="AR372" s="4" t="s">
        <v>6811</v>
      </c>
      <c r="AS372" s="7">
        <v>2</v>
      </c>
      <c r="AT372" s="2"/>
      <c r="AU372" s="2"/>
      <c r="AV372" s="4"/>
    </row>
    <row r="373" spans="1:48">
      <c r="A373" s="13"/>
      <c r="B373" s="75" t="s">
        <v>6875</v>
      </c>
      <c r="C373" s="75" t="s">
        <v>154</v>
      </c>
      <c r="D373" s="75" t="s">
        <v>1554</v>
      </c>
      <c r="E373" s="6"/>
      <c r="F373" s="78" t="s">
        <v>6876</v>
      </c>
      <c r="G373" s="75" t="s">
        <v>4851</v>
      </c>
      <c r="H373" s="6" t="s">
        <v>6877</v>
      </c>
      <c r="I373" s="6" t="s">
        <v>102</v>
      </c>
      <c r="J373" s="6">
        <v>25311</v>
      </c>
      <c r="K373" s="6"/>
      <c r="L373" s="11" t="s">
        <v>6878</v>
      </c>
      <c r="M373" s="6" t="s">
        <v>6879</v>
      </c>
      <c r="N373" s="6" t="s">
        <v>6880</v>
      </c>
      <c r="O373" s="6">
        <v>848</v>
      </c>
      <c r="P373" s="6"/>
      <c r="Q373" s="11"/>
      <c r="R373" s="11"/>
      <c r="S373" s="6"/>
      <c r="T373" s="13"/>
      <c r="U373" s="77" t="str">
        <f t="shared" ref="U373" si="85">IF(T373="","N","Y")</f>
        <v>N</v>
      </c>
      <c r="V373" s="77" t="str">
        <f t="shared" ref="V373" si="86">IF(T373="","N/A",IF(T373="TBD","N","Y"))</f>
        <v>N/A</v>
      </c>
      <c r="W373" s="22"/>
      <c r="X373" s="6"/>
      <c r="Y373" s="13"/>
      <c r="Z373" s="13"/>
      <c r="AA373" s="84" t="str">
        <f t="shared" si="81"/>
        <v>N/A</v>
      </c>
      <c r="AB373" s="23"/>
      <c r="AC373" s="15"/>
      <c r="AD373" s="13"/>
      <c r="AE373" s="92" t="str">
        <f t="shared" si="83"/>
        <v>N/A</v>
      </c>
      <c r="AF373" s="13"/>
      <c r="AG373" s="6"/>
      <c r="AH373" s="89" t="str">
        <f t="shared" si="84"/>
        <v>No Build Required</v>
      </c>
      <c r="AI373" s="13"/>
      <c r="AJ373" s="13"/>
      <c r="AK373" s="84" t="str">
        <f>IF(Q373="",IF(U373="N","N/A",IF(AL373="","TBD",IF(AL373="N/A","N/A",IF(ISNUMBER(AL373),"Complete","")))),"Removed")</f>
        <v>N/A</v>
      </c>
      <c r="AL373" s="95" t="s">
        <v>4508</v>
      </c>
      <c r="AM373" s="89" t="str">
        <f>IF(Q373="",IF(AO373="","TBD",IF(AO373="N/A","N/A",IF(ISNUMBER(AO373),"Complete","TBD"))),"N/A")</f>
        <v>Complete</v>
      </c>
      <c r="AN373" s="13"/>
      <c r="AO373" s="95">
        <v>41576</v>
      </c>
      <c r="AP373" s="97" t="str">
        <f>IF(Q373="",IF(AK373="N/A",IF(AM373="TBD","Waiting on Router","Ready"),"TBD"),"Removed")</f>
        <v>Ready</v>
      </c>
      <c r="AQ373" s="13"/>
      <c r="AR373" s="11"/>
      <c r="AS373" s="36"/>
      <c r="AT373" s="13"/>
      <c r="AU373" s="13"/>
      <c r="AV373" s="11"/>
    </row>
    <row r="374" spans="1:48">
      <c r="A374" s="1">
        <v>40753</v>
      </c>
      <c r="B374" s="72" t="s">
        <v>2029</v>
      </c>
      <c r="C374" s="72" t="s">
        <v>154</v>
      </c>
      <c r="D374" s="72" t="s">
        <v>774</v>
      </c>
      <c r="E374" s="18" t="s">
        <v>2721</v>
      </c>
      <c r="F374" s="73" t="s">
        <v>929</v>
      </c>
      <c r="G374" s="72" t="s">
        <v>4851</v>
      </c>
      <c r="H374" s="8" t="s">
        <v>5673</v>
      </c>
      <c r="I374" s="8" t="s">
        <v>5674</v>
      </c>
      <c r="J374" s="8">
        <v>25071</v>
      </c>
      <c r="K374" s="8" t="s">
        <v>5675</v>
      </c>
      <c r="L374" s="4" t="s">
        <v>3712</v>
      </c>
      <c r="M374" s="8" t="s">
        <v>3713</v>
      </c>
      <c r="N374" s="8" t="s">
        <v>5676</v>
      </c>
      <c r="O374" s="8">
        <v>157</v>
      </c>
      <c r="P374" s="18"/>
      <c r="Q374" s="4"/>
      <c r="R374" s="4" t="s">
        <v>4071</v>
      </c>
      <c r="S374" s="8" t="s">
        <v>2713</v>
      </c>
      <c r="T374" s="1"/>
      <c r="U374" s="77" t="str">
        <f t="shared" ref="U374:U433" si="87">IF(T374="","N","Y")</f>
        <v>N</v>
      </c>
      <c r="V374" s="77" t="str">
        <f t="shared" ref="V374:V433" si="88">IF(T374="","N/A",IF(T374="TBD","N","Y"))</f>
        <v>N/A</v>
      </c>
      <c r="W374" s="32"/>
      <c r="X374" s="8" t="s">
        <v>4508</v>
      </c>
      <c r="Y374" s="1"/>
      <c r="Z374" s="1"/>
      <c r="AA374" s="84" t="str">
        <f t="shared" ref="AA374:AA433" si="89">IF(V374="N/A","N/A",IF(Z374="","N","Y"))</f>
        <v>N/A</v>
      </c>
      <c r="AB374" s="33">
        <v>0</v>
      </c>
      <c r="AC374" s="15">
        <f t="shared" ref="AC374:AC433" si="90">IF(U374="N",0,IF(AB374="","TBD",IF(AB374="N/A",0,IF(ISNUMBER(AB374)=TRUE,AB374,"Included"))))</f>
        <v>0</v>
      </c>
      <c r="AD374" s="1"/>
      <c r="AE374" s="92" t="str">
        <f t="shared" ref="AE374:AE433" si="91">IF(Q374="",IF(U374="N","N/A",IF(AD374="N/A","N/A",IF(AD374="","TBD",IF(ISNUMBER(AF374),"Complete","Complete")))),"""Removed")</f>
        <v>N/A</v>
      </c>
      <c r="AF374" s="1"/>
      <c r="AG374" s="8" t="s">
        <v>2756</v>
      </c>
      <c r="AH374" s="89" t="str">
        <f t="shared" ref="AH374:AH433" si="92">IF(Q374="",IF(U374="N","No Build Required",IF(AG374="N","No Build Required",IF(AG374="N/A","No Build Required",IF(AG374="","TBD",IF(ISNUMBER(AJ374),"Complete",IF(ISNUMBER(AI374),"Scheduled","TBD")))))),"Removed")</f>
        <v>No Build Required</v>
      </c>
      <c r="AI374" s="1" t="s">
        <v>4508</v>
      </c>
      <c r="AJ374" s="1" t="s">
        <v>4508</v>
      </c>
      <c r="AK374" s="84" t="str">
        <f>IF(Q374="",IF(U374="N","N/A",IF(AL374="","TBD",IF(AL374="N/A","N/A",IF(ISNUMBER(AL374),"Complete","")))),"Removed")</f>
        <v>N/A</v>
      </c>
      <c r="AL374" s="95" t="s">
        <v>4508</v>
      </c>
      <c r="AM374" s="89" t="str">
        <f>IF(Q374="",IF(AO374="","TBD",IF(AO374="N/A","N/A",IF(ISNUMBER(AO374),"Complete","TBD"))),"N/A")</f>
        <v>Complete</v>
      </c>
      <c r="AN374" s="1">
        <v>41047</v>
      </c>
      <c r="AO374" s="93">
        <v>41031</v>
      </c>
      <c r="AP374" s="97" t="str">
        <f>IF(Q374="",IF(AK374="N/A",IF(AM374="TBD","Waiting on Router","Ready"),"TBD"),"Removed")</f>
        <v>Ready</v>
      </c>
      <c r="AQ374" s="1">
        <v>41047</v>
      </c>
      <c r="AR374" s="4"/>
      <c r="AS374" s="9">
        <v>1</v>
      </c>
      <c r="AT374" s="1"/>
      <c r="AU374" s="1"/>
      <c r="AV374" s="4"/>
    </row>
    <row r="375" spans="1:48">
      <c r="A375" s="1">
        <v>40753</v>
      </c>
      <c r="B375" s="72" t="s">
        <v>2030</v>
      </c>
      <c r="C375" s="72" t="s">
        <v>154</v>
      </c>
      <c r="D375" s="72" t="s">
        <v>774</v>
      </c>
      <c r="E375" s="18" t="s">
        <v>2721</v>
      </c>
      <c r="F375" s="73" t="s">
        <v>930</v>
      </c>
      <c r="G375" s="72" t="s">
        <v>4851</v>
      </c>
      <c r="H375" s="8" t="s">
        <v>5677</v>
      </c>
      <c r="I375" s="8" t="s">
        <v>16</v>
      </c>
      <c r="J375" s="8">
        <v>25309</v>
      </c>
      <c r="K375" s="8" t="s">
        <v>5678</v>
      </c>
      <c r="L375" s="4" t="s">
        <v>3712</v>
      </c>
      <c r="M375" s="8" t="s">
        <v>3713</v>
      </c>
      <c r="N375" s="8" t="s">
        <v>5679</v>
      </c>
      <c r="O375" s="8">
        <v>158</v>
      </c>
      <c r="P375" s="18"/>
      <c r="Q375" s="4"/>
      <c r="R375" s="4" t="s">
        <v>4071</v>
      </c>
      <c r="S375" s="8" t="s">
        <v>2713</v>
      </c>
      <c r="T375" s="1"/>
      <c r="U375" s="77" t="str">
        <f t="shared" si="87"/>
        <v>N</v>
      </c>
      <c r="V375" s="77" t="str">
        <f t="shared" si="88"/>
        <v>N/A</v>
      </c>
      <c r="W375" s="32"/>
      <c r="X375" s="8" t="s">
        <v>4508</v>
      </c>
      <c r="Y375" s="1"/>
      <c r="Z375" s="1"/>
      <c r="AA375" s="84" t="str">
        <f t="shared" si="89"/>
        <v>N/A</v>
      </c>
      <c r="AB375" s="33">
        <v>0</v>
      </c>
      <c r="AC375" s="15">
        <f t="shared" si="90"/>
        <v>0</v>
      </c>
      <c r="AD375" s="1"/>
      <c r="AE375" s="92" t="str">
        <f t="shared" si="91"/>
        <v>N/A</v>
      </c>
      <c r="AF375" s="1"/>
      <c r="AG375" s="8" t="s">
        <v>2756</v>
      </c>
      <c r="AH375" s="89" t="str">
        <f t="shared" si="92"/>
        <v>No Build Required</v>
      </c>
      <c r="AI375" s="1" t="s">
        <v>4508</v>
      </c>
      <c r="AJ375" s="1" t="s">
        <v>4508</v>
      </c>
      <c r="AK375" s="84" t="str">
        <f>IF(Q375="",IF(U375="N","N/A",IF(AL375="","TBD",IF(AL375="N/A","N/A",IF(ISNUMBER(AL375),"Complete","")))),"Removed")</f>
        <v>N/A</v>
      </c>
      <c r="AL375" s="95" t="s">
        <v>4508</v>
      </c>
      <c r="AM375" s="89" t="str">
        <f>IF(Q375="",IF(AO375="","TBD",IF(AO375="N/A","N/A",IF(ISNUMBER(AO375),"Complete","TBD"))),"N/A")</f>
        <v>Complete</v>
      </c>
      <c r="AN375" s="1">
        <v>41015</v>
      </c>
      <c r="AO375" s="93">
        <v>40990</v>
      </c>
      <c r="AP375" s="97" t="str">
        <f>IF(Q375="",IF(AK375="N/A",IF(AM375="TBD","Waiting on Router","Ready"),"TBD"),"Removed")</f>
        <v>Ready</v>
      </c>
      <c r="AQ375" s="1">
        <v>41015</v>
      </c>
      <c r="AR375" s="4"/>
      <c r="AS375" s="9">
        <v>1</v>
      </c>
      <c r="AT375" s="1"/>
      <c r="AU375" s="1"/>
      <c r="AV375" s="4"/>
    </row>
    <row r="376" spans="1:48">
      <c r="A376" s="1">
        <v>40753</v>
      </c>
      <c r="B376" s="72" t="s">
        <v>2031</v>
      </c>
      <c r="C376" s="72" t="s">
        <v>154</v>
      </c>
      <c r="D376" s="72" t="s">
        <v>774</v>
      </c>
      <c r="E376" s="18" t="s">
        <v>2721</v>
      </c>
      <c r="F376" s="73" t="s">
        <v>931</v>
      </c>
      <c r="G376" s="72" t="s">
        <v>4851</v>
      </c>
      <c r="H376" s="8" t="s">
        <v>5680</v>
      </c>
      <c r="I376" s="8" t="s">
        <v>102</v>
      </c>
      <c r="J376" s="8">
        <v>25306</v>
      </c>
      <c r="K376" s="8" t="s">
        <v>5681</v>
      </c>
      <c r="L376" s="4" t="s">
        <v>3712</v>
      </c>
      <c r="M376" s="8" t="s">
        <v>3713</v>
      </c>
      <c r="N376" s="8" t="s">
        <v>5682</v>
      </c>
      <c r="O376" s="8">
        <v>159</v>
      </c>
      <c r="P376" s="18"/>
      <c r="Q376" s="4"/>
      <c r="R376" s="4" t="s">
        <v>4071</v>
      </c>
      <c r="S376" s="8" t="s">
        <v>2713</v>
      </c>
      <c r="T376" s="1"/>
      <c r="U376" s="77" t="str">
        <f t="shared" si="87"/>
        <v>N</v>
      </c>
      <c r="V376" s="77" t="str">
        <f t="shared" si="88"/>
        <v>N/A</v>
      </c>
      <c r="W376" s="32"/>
      <c r="X376" s="8" t="s">
        <v>4508</v>
      </c>
      <c r="Y376" s="1"/>
      <c r="Z376" s="1"/>
      <c r="AA376" s="84" t="str">
        <f t="shared" si="89"/>
        <v>N/A</v>
      </c>
      <c r="AB376" s="33">
        <v>0</v>
      </c>
      <c r="AC376" s="15">
        <f t="shared" si="90"/>
        <v>0</v>
      </c>
      <c r="AD376" s="1"/>
      <c r="AE376" s="92" t="str">
        <f t="shared" si="91"/>
        <v>N/A</v>
      </c>
      <c r="AF376" s="1"/>
      <c r="AG376" s="8" t="s">
        <v>2756</v>
      </c>
      <c r="AH376" s="89" t="str">
        <f t="shared" si="92"/>
        <v>No Build Required</v>
      </c>
      <c r="AI376" s="1" t="s">
        <v>4508</v>
      </c>
      <c r="AJ376" s="1" t="s">
        <v>4508</v>
      </c>
      <c r="AK376" s="84" t="str">
        <f>IF(Q376="",IF(U376="N","N/A",IF(AL376="","TBD",IF(AL376="N/A","N/A",IF(ISNUMBER(AL376),"Complete","")))),"Removed")</f>
        <v>N/A</v>
      </c>
      <c r="AL376" s="95" t="s">
        <v>4508</v>
      </c>
      <c r="AM376" s="89" t="str">
        <f>IF(Q376="",IF(AO376="","TBD",IF(AO376="N/A","N/A",IF(ISNUMBER(AO376),"Complete","TBD"))),"N/A")</f>
        <v>Complete</v>
      </c>
      <c r="AN376" s="2">
        <v>41131</v>
      </c>
      <c r="AO376" s="93">
        <v>41115</v>
      </c>
      <c r="AP376" s="97" t="str">
        <f>IF(Q376="",IF(AK376="N/A",IF(AM376="TBD","Waiting on Router","Ready"),"TBD"),"Removed")</f>
        <v>Ready</v>
      </c>
      <c r="AQ376" s="2">
        <v>41131</v>
      </c>
      <c r="AR376" s="4"/>
      <c r="AS376" s="9">
        <v>1</v>
      </c>
      <c r="AT376" s="1"/>
      <c r="AU376" s="1"/>
      <c r="AV376" s="4"/>
    </row>
    <row r="377" spans="1:48">
      <c r="A377" s="1">
        <v>40753</v>
      </c>
      <c r="B377" s="72" t="s">
        <v>2032</v>
      </c>
      <c r="C377" s="72" t="s">
        <v>154</v>
      </c>
      <c r="D377" s="72" t="s">
        <v>774</v>
      </c>
      <c r="E377" s="18" t="s">
        <v>2721</v>
      </c>
      <c r="F377" s="73" t="s">
        <v>932</v>
      </c>
      <c r="G377" s="72" t="s">
        <v>4851</v>
      </c>
      <c r="H377" s="8" t="s">
        <v>5683</v>
      </c>
      <c r="I377" s="8" t="s">
        <v>933</v>
      </c>
      <c r="J377" s="8">
        <v>25039</v>
      </c>
      <c r="K377" s="8" t="s">
        <v>5684</v>
      </c>
      <c r="L377" s="4" t="s">
        <v>3712</v>
      </c>
      <c r="M377" s="8" t="s">
        <v>3713</v>
      </c>
      <c r="N377" s="8" t="s">
        <v>5685</v>
      </c>
      <c r="O377" s="8">
        <v>160</v>
      </c>
      <c r="P377" s="18"/>
      <c r="Q377" s="4"/>
      <c r="R377" s="4" t="s">
        <v>4071</v>
      </c>
      <c r="S377" s="8" t="s">
        <v>2713</v>
      </c>
      <c r="T377" s="1"/>
      <c r="U377" s="77" t="str">
        <f t="shared" si="87"/>
        <v>N</v>
      </c>
      <c r="V377" s="77" t="str">
        <f t="shared" si="88"/>
        <v>N/A</v>
      </c>
      <c r="W377" s="32"/>
      <c r="X377" s="8" t="s">
        <v>4508</v>
      </c>
      <c r="Y377" s="1"/>
      <c r="Z377" s="1"/>
      <c r="AA377" s="84" t="str">
        <f t="shared" si="89"/>
        <v>N/A</v>
      </c>
      <c r="AB377" s="33">
        <v>0</v>
      </c>
      <c r="AC377" s="15">
        <f t="shared" si="90"/>
        <v>0</v>
      </c>
      <c r="AD377" s="1"/>
      <c r="AE377" s="92" t="str">
        <f t="shared" si="91"/>
        <v>N/A</v>
      </c>
      <c r="AF377" s="1"/>
      <c r="AG377" s="8" t="s">
        <v>2756</v>
      </c>
      <c r="AH377" s="89" t="str">
        <f t="shared" si="92"/>
        <v>No Build Required</v>
      </c>
      <c r="AI377" s="1" t="s">
        <v>4508</v>
      </c>
      <c r="AJ377" s="1" t="s">
        <v>4508</v>
      </c>
      <c r="AK377" s="84" t="str">
        <f>IF(Q377="",IF(U377="N","N/A",IF(AL377="","TBD",IF(AL377="N/A","N/A",IF(ISNUMBER(AL377),"Complete","")))),"Removed")</f>
        <v>N/A</v>
      </c>
      <c r="AL377" s="95" t="s">
        <v>4508</v>
      </c>
      <c r="AM377" s="89" t="str">
        <f>IF(Q377="",IF(AO377="","TBD",IF(AO377="N/A","N/A",IF(ISNUMBER(AO377),"Complete","TBD"))),"N/A")</f>
        <v>Complete</v>
      </c>
      <c r="AN377" s="1">
        <v>41015</v>
      </c>
      <c r="AO377" s="93">
        <v>40995</v>
      </c>
      <c r="AP377" s="97" t="str">
        <f>IF(Q377="",IF(AK377="N/A",IF(AM377="TBD","Waiting on Router","Ready"),"TBD"),"Removed")</f>
        <v>Ready</v>
      </c>
      <c r="AQ377" s="1">
        <v>41015</v>
      </c>
      <c r="AR377" s="4"/>
      <c r="AS377" s="9">
        <v>1</v>
      </c>
      <c r="AT377" s="1"/>
      <c r="AU377" s="1"/>
      <c r="AV377" s="4"/>
    </row>
    <row r="378" spans="1:48">
      <c r="A378" s="1">
        <v>40753</v>
      </c>
      <c r="B378" s="72" t="s">
        <v>2033</v>
      </c>
      <c r="C378" s="72" t="s">
        <v>154</v>
      </c>
      <c r="D378" s="72" t="s">
        <v>774</v>
      </c>
      <c r="E378" s="18" t="s">
        <v>2721</v>
      </c>
      <c r="F378" s="73" t="s">
        <v>934</v>
      </c>
      <c r="G378" s="72" t="s">
        <v>4851</v>
      </c>
      <c r="H378" s="8" t="s">
        <v>5686</v>
      </c>
      <c r="I378" s="8" t="s">
        <v>5627</v>
      </c>
      <c r="J378" s="8">
        <v>25177</v>
      </c>
      <c r="K378" s="8" t="s">
        <v>5687</v>
      </c>
      <c r="L378" s="4" t="s">
        <v>3712</v>
      </c>
      <c r="M378" s="8" t="s">
        <v>3713</v>
      </c>
      <c r="N378" s="8" t="s">
        <v>5688</v>
      </c>
      <c r="O378" s="8">
        <v>161</v>
      </c>
      <c r="P378" s="18"/>
      <c r="Q378" s="4"/>
      <c r="R378" s="4" t="s">
        <v>4071</v>
      </c>
      <c r="S378" s="8" t="s">
        <v>2713</v>
      </c>
      <c r="T378" s="1"/>
      <c r="U378" s="77" t="str">
        <f t="shared" si="87"/>
        <v>N</v>
      </c>
      <c r="V378" s="77" t="str">
        <f t="shared" si="88"/>
        <v>N/A</v>
      </c>
      <c r="W378" s="32"/>
      <c r="X378" s="8" t="s">
        <v>4508</v>
      </c>
      <c r="Y378" s="1"/>
      <c r="Z378" s="1"/>
      <c r="AA378" s="84" t="str">
        <f t="shared" si="89"/>
        <v>N/A</v>
      </c>
      <c r="AB378" s="33">
        <v>0</v>
      </c>
      <c r="AC378" s="15">
        <f t="shared" si="90"/>
        <v>0</v>
      </c>
      <c r="AD378" s="1"/>
      <c r="AE378" s="92" t="str">
        <f t="shared" si="91"/>
        <v>N/A</v>
      </c>
      <c r="AF378" s="1"/>
      <c r="AG378" s="8" t="s">
        <v>2756</v>
      </c>
      <c r="AH378" s="89" t="str">
        <f t="shared" si="92"/>
        <v>No Build Required</v>
      </c>
      <c r="AI378" s="1" t="s">
        <v>4508</v>
      </c>
      <c r="AJ378" s="1" t="s">
        <v>4508</v>
      </c>
      <c r="AK378" s="84" t="str">
        <f>IF(Q378="",IF(U378="N","N/A",IF(AL378="","TBD",IF(AL378="N/A","N/A",IF(ISNUMBER(AL378),"Complete","")))),"Removed")</f>
        <v>N/A</v>
      </c>
      <c r="AL378" s="95" t="s">
        <v>4508</v>
      </c>
      <c r="AM378" s="89" t="str">
        <f>IF(Q378="",IF(AO378="","TBD",IF(AO378="N/A","N/A",IF(ISNUMBER(AO378),"Complete","TBD"))),"N/A")</f>
        <v>Complete</v>
      </c>
      <c r="AN378" s="1"/>
      <c r="AO378" s="93">
        <v>40893</v>
      </c>
      <c r="AP378" s="97" t="str">
        <f>IF(Q378="",IF(AK378="N/A",IF(AM378="TBD","Waiting on Router","Ready"),"TBD"),"Removed")</f>
        <v>Ready</v>
      </c>
      <c r="AQ378" s="1"/>
      <c r="AR378" s="4"/>
      <c r="AS378" s="9">
        <v>1</v>
      </c>
      <c r="AT378" s="1"/>
      <c r="AU378" s="1"/>
      <c r="AV378" s="4"/>
    </row>
    <row r="379" spans="1:48">
      <c r="A379" s="1">
        <v>40753</v>
      </c>
      <c r="B379" s="72" t="s">
        <v>2034</v>
      </c>
      <c r="C379" s="72" t="s">
        <v>154</v>
      </c>
      <c r="D379" s="72" t="s">
        <v>774</v>
      </c>
      <c r="E379" s="18" t="s">
        <v>2721</v>
      </c>
      <c r="F379" s="73" t="s">
        <v>935</v>
      </c>
      <c r="G379" s="72" t="s">
        <v>4851</v>
      </c>
      <c r="H379" s="8" t="s">
        <v>5689</v>
      </c>
      <c r="I379" s="8" t="s">
        <v>102</v>
      </c>
      <c r="J379" s="8">
        <v>25304</v>
      </c>
      <c r="K379" s="8" t="s">
        <v>5690</v>
      </c>
      <c r="L379" s="4" t="s">
        <v>3712</v>
      </c>
      <c r="M379" s="8" t="s">
        <v>3713</v>
      </c>
      <c r="N379" s="8" t="s">
        <v>5691</v>
      </c>
      <c r="O379" s="8">
        <v>162</v>
      </c>
      <c r="P379" s="18"/>
      <c r="Q379" s="4"/>
      <c r="R379" s="4" t="s">
        <v>4071</v>
      </c>
      <c r="S379" s="8" t="s">
        <v>2713</v>
      </c>
      <c r="T379" s="1"/>
      <c r="U379" s="77" t="str">
        <f t="shared" si="87"/>
        <v>N</v>
      </c>
      <c r="V379" s="77" t="str">
        <f t="shared" si="88"/>
        <v>N/A</v>
      </c>
      <c r="W379" s="32"/>
      <c r="X379" s="8" t="s">
        <v>4508</v>
      </c>
      <c r="Y379" s="1"/>
      <c r="Z379" s="1"/>
      <c r="AA379" s="84" t="str">
        <f t="shared" si="89"/>
        <v>N/A</v>
      </c>
      <c r="AB379" s="33">
        <v>0</v>
      </c>
      <c r="AC379" s="15">
        <f t="shared" si="90"/>
        <v>0</v>
      </c>
      <c r="AD379" s="1"/>
      <c r="AE379" s="92" t="str">
        <f t="shared" si="91"/>
        <v>N/A</v>
      </c>
      <c r="AF379" s="1"/>
      <c r="AG379" s="8" t="s">
        <v>2756</v>
      </c>
      <c r="AH379" s="89" t="str">
        <f t="shared" si="92"/>
        <v>No Build Required</v>
      </c>
      <c r="AI379" s="1" t="s">
        <v>4508</v>
      </c>
      <c r="AJ379" s="1" t="s">
        <v>4508</v>
      </c>
      <c r="AK379" s="84" t="str">
        <f>IF(Q379="",IF(U379="N","N/A",IF(AL379="","TBD",IF(AL379="N/A","N/A",IF(ISNUMBER(AL379),"Complete","")))),"Removed")</f>
        <v>N/A</v>
      </c>
      <c r="AL379" s="95" t="s">
        <v>4508</v>
      </c>
      <c r="AM379" s="89" t="str">
        <f>IF(Q379="",IF(AO379="","TBD",IF(AO379="N/A","N/A",IF(ISNUMBER(AO379),"Complete","TBD"))),"N/A")</f>
        <v>Complete</v>
      </c>
      <c r="AN379" s="1">
        <v>41015</v>
      </c>
      <c r="AO379" s="93">
        <v>40739</v>
      </c>
      <c r="AP379" s="97" t="str">
        <f>IF(Q379="",IF(AK379="N/A",IF(AM379="TBD","Waiting on Router","Ready"),"TBD"),"Removed")</f>
        <v>Ready</v>
      </c>
      <c r="AQ379" s="1">
        <v>41015</v>
      </c>
      <c r="AR379" s="4"/>
      <c r="AS379" s="9">
        <v>1</v>
      </c>
      <c r="AT379" s="1"/>
      <c r="AU379" s="1"/>
      <c r="AV379" s="4"/>
    </row>
    <row r="380" spans="1:48">
      <c r="A380" s="1">
        <v>40753</v>
      </c>
      <c r="B380" s="72" t="s">
        <v>2035</v>
      </c>
      <c r="C380" s="72" t="s">
        <v>154</v>
      </c>
      <c r="D380" s="72" t="s">
        <v>774</v>
      </c>
      <c r="E380" s="18" t="s">
        <v>2721</v>
      </c>
      <c r="F380" s="73" t="s">
        <v>938</v>
      </c>
      <c r="G380" s="72" t="s">
        <v>4851</v>
      </c>
      <c r="H380" s="8" t="s">
        <v>5692</v>
      </c>
      <c r="I380" s="8" t="s">
        <v>5693</v>
      </c>
      <c r="J380" s="8">
        <v>25315</v>
      </c>
      <c r="K380" s="8" t="s">
        <v>5694</v>
      </c>
      <c r="L380" s="4" t="s">
        <v>3712</v>
      </c>
      <c r="M380" s="8" t="s">
        <v>3713</v>
      </c>
      <c r="N380" s="8" t="s">
        <v>5695</v>
      </c>
      <c r="O380" s="8">
        <v>164</v>
      </c>
      <c r="P380" s="18"/>
      <c r="Q380" s="4"/>
      <c r="R380" s="4" t="s">
        <v>4071</v>
      </c>
      <c r="S380" s="8" t="s">
        <v>2713</v>
      </c>
      <c r="T380" s="1"/>
      <c r="U380" s="77" t="str">
        <f t="shared" si="87"/>
        <v>N</v>
      </c>
      <c r="V380" s="77" t="str">
        <f t="shared" si="88"/>
        <v>N/A</v>
      </c>
      <c r="W380" s="32"/>
      <c r="X380" s="8" t="s">
        <v>4508</v>
      </c>
      <c r="Y380" s="1"/>
      <c r="Z380" s="1"/>
      <c r="AA380" s="84" t="str">
        <f t="shared" si="89"/>
        <v>N/A</v>
      </c>
      <c r="AB380" s="33">
        <v>0</v>
      </c>
      <c r="AC380" s="15">
        <f t="shared" si="90"/>
        <v>0</v>
      </c>
      <c r="AD380" s="1"/>
      <c r="AE380" s="92" t="str">
        <f t="shared" si="91"/>
        <v>N/A</v>
      </c>
      <c r="AF380" s="1"/>
      <c r="AG380" s="8" t="s">
        <v>2756</v>
      </c>
      <c r="AH380" s="89" t="str">
        <f t="shared" si="92"/>
        <v>No Build Required</v>
      </c>
      <c r="AI380" s="1" t="s">
        <v>4508</v>
      </c>
      <c r="AJ380" s="1" t="s">
        <v>4508</v>
      </c>
      <c r="AK380" s="84" t="str">
        <f>IF(Q380="",IF(U380="N","N/A",IF(AL380="","TBD",IF(AL380="N/A","N/A",IF(ISNUMBER(AL380),"Complete","")))),"Removed")</f>
        <v>N/A</v>
      </c>
      <c r="AL380" s="95" t="s">
        <v>4508</v>
      </c>
      <c r="AM380" s="89" t="str">
        <f>IF(Q380="",IF(AO380="","TBD",IF(AO380="N/A","N/A",IF(ISNUMBER(AO380),"Complete","TBD"))),"N/A")</f>
        <v>Complete</v>
      </c>
      <c r="AN380" s="1"/>
      <c r="AO380" s="93">
        <v>40945</v>
      </c>
      <c r="AP380" s="97" t="str">
        <f>IF(Q380="",IF(AK380="N/A",IF(AM380="TBD","Waiting on Router","Ready"),"TBD"),"Removed")</f>
        <v>Ready</v>
      </c>
      <c r="AQ380" s="1"/>
      <c r="AR380" s="4"/>
      <c r="AS380" s="9">
        <v>1</v>
      </c>
      <c r="AT380" s="1"/>
      <c r="AU380" s="1"/>
      <c r="AV380" s="4"/>
    </row>
    <row r="381" spans="1:48">
      <c r="A381" s="1">
        <v>40753</v>
      </c>
      <c r="B381" s="72" t="s">
        <v>2036</v>
      </c>
      <c r="C381" s="72" t="s">
        <v>154</v>
      </c>
      <c r="D381" s="72" t="s">
        <v>774</v>
      </c>
      <c r="E381" s="18" t="s">
        <v>2721</v>
      </c>
      <c r="F381" s="73" t="s">
        <v>939</v>
      </c>
      <c r="G381" s="72" t="s">
        <v>4851</v>
      </c>
      <c r="H381" s="8" t="s">
        <v>5696</v>
      </c>
      <c r="I381" s="8" t="s">
        <v>696</v>
      </c>
      <c r="J381" s="8">
        <v>25045</v>
      </c>
      <c r="K381" s="8" t="s">
        <v>5697</v>
      </c>
      <c r="L381" s="4" t="s">
        <v>3712</v>
      </c>
      <c r="M381" s="8" t="s">
        <v>3713</v>
      </c>
      <c r="N381" s="8" t="s">
        <v>5698</v>
      </c>
      <c r="O381" s="8">
        <v>165</v>
      </c>
      <c r="P381" s="18"/>
      <c r="Q381" s="4"/>
      <c r="R381" s="4" t="s">
        <v>4071</v>
      </c>
      <c r="S381" s="8" t="s">
        <v>2713</v>
      </c>
      <c r="T381" s="1"/>
      <c r="U381" s="77" t="str">
        <f t="shared" si="87"/>
        <v>N</v>
      </c>
      <c r="V381" s="77" t="str">
        <f t="shared" si="88"/>
        <v>N/A</v>
      </c>
      <c r="W381" s="32"/>
      <c r="X381" s="8" t="s">
        <v>4508</v>
      </c>
      <c r="Y381" s="1"/>
      <c r="Z381" s="1"/>
      <c r="AA381" s="84" t="str">
        <f t="shared" si="89"/>
        <v>N/A</v>
      </c>
      <c r="AB381" s="33">
        <v>0</v>
      </c>
      <c r="AC381" s="15">
        <f t="shared" si="90"/>
        <v>0</v>
      </c>
      <c r="AD381" s="1"/>
      <c r="AE381" s="92" t="str">
        <f t="shared" si="91"/>
        <v>N/A</v>
      </c>
      <c r="AF381" s="1"/>
      <c r="AG381" s="8" t="s">
        <v>2756</v>
      </c>
      <c r="AH381" s="89" t="str">
        <f t="shared" si="92"/>
        <v>No Build Required</v>
      </c>
      <c r="AI381" s="1" t="s">
        <v>4508</v>
      </c>
      <c r="AJ381" s="1" t="s">
        <v>4508</v>
      </c>
      <c r="AK381" s="84" t="str">
        <f>IF(Q381="",IF(U381="N","N/A",IF(AL381="","TBD",IF(AL381="N/A","N/A",IF(ISNUMBER(AL381),"Complete","")))),"Removed")</f>
        <v>N/A</v>
      </c>
      <c r="AL381" s="95" t="s">
        <v>4508</v>
      </c>
      <c r="AM381" s="89" t="str">
        <f>IF(Q381="",IF(AO381="","TBD",IF(AO381="N/A","N/A",IF(ISNUMBER(AO381),"Complete","TBD"))),"N/A")</f>
        <v>Complete</v>
      </c>
      <c r="AN381" s="1"/>
      <c r="AO381" s="93">
        <v>40945</v>
      </c>
      <c r="AP381" s="97" t="str">
        <f>IF(Q381="",IF(AK381="N/A",IF(AM381="TBD","Waiting on Router","Ready"),"TBD"),"Removed")</f>
        <v>Ready</v>
      </c>
      <c r="AQ381" s="1"/>
      <c r="AR381" s="4"/>
      <c r="AS381" s="9">
        <v>1</v>
      </c>
      <c r="AT381" s="1"/>
      <c r="AU381" s="1"/>
      <c r="AV381" s="4"/>
    </row>
    <row r="382" spans="1:48">
      <c r="A382" s="1">
        <v>40753</v>
      </c>
      <c r="B382" s="72" t="s">
        <v>2037</v>
      </c>
      <c r="C382" s="72" t="s">
        <v>154</v>
      </c>
      <c r="D382" s="72" t="s">
        <v>774</v>
      </c>
      <c r="E382" s="18" t="s">
        <v>2721</v>
      </c>
      <c r="F382" s="73" t="s">
        <v>940</v>
      </c>
      <c r="G382" s="72" t="s">
        <v>4851</v>
      </c>
      <c r="H382" s="8" t="s">
        <v>5699</v>
      </c>
      <c r="I382" s="8" t="s">
        <v>102</v>
      </c>
      <c r="J382" s="8">
        <v>25313</v>
      </c>
      <c r="K382" s="8" t="s">
        <v>5700</v>
      </c>
      <c r="L382" s="4" t="s">
        <v>3712</v>
      </c>
      <c r="M382" s="8" t="s">
        <v>3713</v>
      </c>
      <c r="N382" s="8" t="s">
        <v>5701</v>
      </c>
      <c r="O382" s="8">
        <v>166</v>
      </c>
      <c r="P382" s="18"/>
      <c r="Q382" s="4"/>
      <c r="R382" s="4" t="s">
        <v>4071</v>
      </c>
      <c r="S382" s="8" t="s">
        <v>2713</v>
      </c>
      <c r="T382" s="1"/>
      <c r="U382" s="77" t="str">
        <f t="shared" si="87"/>
        <v>N</v>
      </c>
      <c r="V382" s="77" t="str">
        <f t="shared" si="88"/>
        <v>N/A</v>
      </c>
      <c r="W382" s="32"/>
      <c r="X382" s="8" t="s">
        <v>4508</v>
      </c>
      <c r="Y382" s="1"/>
      <c r="Z382" s="1"/>
      <c r="AA382" s="84" t="str">
        <f t="shared" si="89"/>
        <v>N/A</v>
      </c>
      <c r="AB382" s="33">
        <v>0</v>
      </c>
      <c r="AC382" s="15">
        <f t="shared" si="90"/>
        <v>0</v>
      </c>
      <c r="AD382" s="1"/>
      <c r="AE382" s="92" t="str">
        <f t="shared" si="91"/>
        <v>N/A</v>
      </c>
      <c r="AF382" s="1"/>
      <c r="AG382" s="8" t="s">
        <v>2756</v>
      </c>
      <c r="AH382" s="89" t="str">
        <f t="shared" si="92"/>
        <v>No Build Required</v>
      </c>
      <c r="AI382" s="1" t="s">
        <v>4508</v>
      </c>
      <c r="AJ382" s="1" t="s">
        <v>4508</v>
      </c>
      <c r="AK382" s="84" t="str">
        <f>IF(Q382="",IF(U382="N","N/A",IF(AL382="","TBD",IF(AL382="N/A","N/A",IF(ISNUMBER(AL382),"Complete","")))),"Removed")</f>
        <v>N/A</v>
      </c>
      <c r="AL382" s="95" t="s">
        <v>4508</v>
      </c>
      <c r="AM382" s="89" t="str">
        <f>IF(Q382="",IF(AO382="","TBD",IF(AO382="N/A","N/A",IF(ISNUMBER(AO382),"Complete","TBD"))),"N/A")</f>
        <v>Complete</v>
      </c>
      <c r="AN382" s="1"/>
      <c r="AO382" s="93">
        <v>40815</v>
      </c>
      <c r="AP382" s="97" t="str">
        <f>IF(Q382="",IF(AK382="N/A",IF(AM382="TBD","Waiting on Router","Ready"),"TBD"),"Removed")</f>
        <v>Ready</v>
      </c>
      <c r="AQ382" s="1"/>
      <c r="AR382" s="4"/>
      <c r="AS382" s="9">
        <v>1</v>
      </c>
      <c r="AT382" s="1"/>
      <c r="AU382" s="1"/>
      <c r="AV382" s="4"/>
    </row>
    <row r="383" spans="1:48">
      <c r="A383" s="1">
        <v>40753</v>
      </c>
      <c r="B383" s="72" t="s">
        <v>2038</v>
      </c>
      <c r="C383" s="72" t="s">
        <v>154</v>
      </c>
      <c r="D383" s="72" t="s">
        <v>774</v>
      </c>
      <c r="E383" s="18" t="s">
        <v>2721</v>
      </c>
      <c r="F383" s="73" t="s">
        <v>941</v>
      </c>
      <c r="G383" s="72" t="s">
        <v>4851</v>
      </c>
      <c r="H383" s="8" t="s">
        <v>5702</v>
      </c>
      <c r="I383" s="8" t="s">
        <v>9</v>
      </c>
      <c r="J383" s="8">
        <v>25064</v>
      </c>
      <c r="K383" s="8" t="s">
        <v>5703</v>
      </c>
      <c r="L383" s="4" t="s">
        <v>3712</v>
      </c>
      <c r="M383" s="8" t="s">
        <v>3713</v>
      </c>
      <c r="N383" s="8" t="s">
        <v>5704</v>
      </c>
      <c r="O383" s="8">
        <v>167</v>
      </c>
      <c r="P383" s="18"/>
      <c r="Q383" s="4"/>
      <c r="R383" s="4" t="s">
        <v>4071</v>
      </c>
      <c r="S383" s="8" t="s">
        <v>2713</v>
      </c>
      <c r="T383" s="1"/>
      <c r="U383" s="77" t="str">
        <f t="shared" si="87"/>
        <v>N</v>
      </c>
      <c r="V383" s="77" t="str">
        <f t="shared" si="88"/>
        <v>N/A</v>
      </c>
      <c r="W383" s="32"/>
      <c r="X383" s="8" t="s">
        <v>4508</v>
      </c>
      <c r="Y383" s="1"/>
      <c r="Z383" s="1"/>
      <c r="AA383" s="84" t="str">
        <f t="shared" si="89"/>
        <v>N/A</v>
      </c>
      <c r="AB383" s="33">
        <v>0</v>
      </c>
      <c r="AC383" s="15">
        <f t="shared" si="90"/>
        <v>0</v>
      </c>
      <c r="AD383" s="1"/>
      <c r="AE383" s="92" t="str">
        <f t="shared" si="91"/>
        <v>N/A</v>
      </c>
      <c r="AF383" s="1"/>
      <c r="AG383" s="8" t="s">
        <v>2756</v>
      </c>
      <c r="AH383" s="89" t="str">
        <f t="shared" si="92"/>
        <v>No Build Required</v>
      </c>
      <c r="AI383" s="1" t="s">
        <v>4508</v>
      </c>
      <c r="AJ383" s="1" t="s">
        <v>4508</v>
      </c>
      <c r="AK383" s="84" t="str">
        <f>IF(Q383="",IF(U383="N","N/A",IF(AL383="","TBD",IF(AL383="N/A","N/A",IF(ISNUMBER(AL383),"Complete","")))),"Removed")</f>
        <v>N/A</v>
      </c>
      <c r="AL383" s="95" t="s">
        <v>4508</v>
      </c>
      <c r="AM383" s="89" t="str">
        <f>IF(Q383="",IF(AO383="","TBD",IF(AO383="N/A","N/A",IF(ISNUMBER(AO383),"Complete","TBD"))),"N/A")</f>
        <v>Complete</v>
      </c>
      <c r="AN383" s="1">
        <v>41015</v>
      </c>
      <c r="AO383" s="93">
        <v>40750</v>
      </c>
      <c r="AP383" s="97" t="str">
        <f>IF(Q383="",IF(AK383="N/A",IF(AM383="TBD","Waiting on Router","Ready"),"TBD"),"Removed")</f>
        <v>Ready</v>
      </c>
      <c r="AQ383" s="1">
        <v>41015</v>
      </c>
      <c r="AR383" s="4"/>
      <c r="AS383" s="9">
        <v>1</v>
      </c>
      <c r="AT383" s="1"/>
      <c r="AU383" s="1"/>
      <c r="AV383" s="4"/>
    </row>
    <row r="384" spans="1:48">
      <c r="A384" s="1">
        <v>40753</v>
      </c>
      <c r="B384" s="72" t="s">
        <v>2039</v>
      </c>
      <c r="C384" s="72" t="s">
        <v>154</v>
      </c>
      <c r="D384" s="72" t="s">
        <v>774</v>
      </c>
      <c r="E384" s="18" t="s">
        <v>2721</v>
      </c>
      <c r="F384" s="73" t="s">
        <v>942</v>
      </c>
      <c r="G384" s="72" t="s">
        <v>4851</v>
      </c>
      <c r="H384" s="8" t="s">
        <v>5705</v>
      </c>
      <c r="I384" s="8" t="s">
        <v>9</v>
      </c>
      <c r="J384" s="8">
        <v>25064</v>
      </c>
      <c r="K384" s="8" t="s">
        <v>5706</v>
      </c>
      <c r="L384" s="4" t="s">
        <v>3712</v>
      </c>
      <c r="M384" s="8" t="s">
        <v>3713</v>
      </c>
      <c r="N384" s="8" t="s">
        <v>5707</v>
      </c>
      <c r="O384" s="8">
        <v>168</v>
      </c>
      <c r="P384" s="18"/>
      <c r="Q384" s="4"/>
      <c r="R384" s="4" t="s">
        <v>4071</v>
      </c>
      <c r="S384" s="8" t="s">
        <v>2713</v>
      </c>
      <c r="T384" s="1"/>
      <c r="U384" s="77" t="str">
        <f t="shared" si="87"/>
        <v>N</v>
      </c>
      <c r="V384" s="77" t="str">
        <f t="shared" si="88"/>
        <v>N/A</v>
      </c>
      <c r="W384" s="32"/>
      <c r="X384" s="8" t="s">
        <v>4508</v>
      </c>
      <c r="Y384" s="1"/>
      <c r="Z384" s="1"/>
      <c r="AA384" s="84" t="str">
        <f t="shared" si="89"/>
        <v>N/A</v>
      </c>
      <c r="AB384" s="33">
        <v>0</v>
      </c>
      <c r="AC384" s="15">
        <f t="shared" si="90"/>
        <v>0</v>
      </c>
      <c r="AD384" s="1"/>
      <c r="AE384" s="92" t="str">
        <f t="shared" si="91"/>
        <v>N/A</v>
      </c>
      <c r="AF384" s="1"/>
      <c r="AG384" s="8" t="s">
        <v>2756</v>
      </c>
      <c r="AH384" s="89" t="str">
        <f t="shared" si="92"/>
        <v>No Build Required</v>
      </c>
      <c r="AI384" s="1" t="s">
        <v>4508</v>
      </c>
      <c r="AJ384" s="1" t="s">
        <v>4508</v>
      </c>
      <c r="AK384" s="84" t="str">
        <f>IF(Q384="",IF(U384="N","N/A",IF(AL384="","TBD",IF(AL384="N/A","N/A",IF(ISNUMBER(AL384),"Complete","")))),"Removed")</f>
        <v>N/A</v>
      </c>
      <c r="AL384" s="95" t="s">
        <v>4508</v>
      </c>
      <c r="AM384" s="89" t="str">
        <f>IF(Q384="",IF(AO384="","TBD",IF(AO384="N/A","N/A",IF(ISNUMBER(AO384),"Complete","TBD"))),"N/A")</f>
        <v>Complete</v>
      </c>
      <c r="AN384" s="1">
        <v>41015</v>
      </c>
      <c r="AO384" s="93">
        <v>40750</v>
      </c>
      <c r="AP384" s="97" t="str">
        <f>IF(Q384="",IF(AK384="N/A",IF(AM384="TBD","Waiting on Router","Ready"),"TBD"),"Removed")</f>
        <v>Ready</v>
      </c>
      <c r="AQ384" s="1">
        <v>41015</v>
      </c>
      <c r="AR384" s="4"/>
      <c r="AS384" s="9">
        <v>1</v>
      </c>
      <c r="AT384" s="1"/>
      <c r="AU384" s="1"/>
      <c r="AV384" s="4"/>
    </row>
    <row r="385" spans="1:48">
      <c r="A385" s="1">
        <v>40753</v>
      </c>
      <c r="B385" s="72" t="s">
        <v>2040</v>
      </c>
      <c r="C385" s="72" t="s">
        <v>154</v>
      </c>
      <c r="D385" s="72" t="s">
        <v>774</v>
      </c>
      <c r="E385" s="18" t="s">
        <v>2721</v>
      </c>
      <c r="F385" s="73" t="s">
        <v>943</v>
      </c>
      <c r="G385" s="72" t="s">
        <v>4851</v>
      </c>
      <c r="H385" s="8" t="s">
        <v>5708</v>
      </c>
      <c r="I385" s="8" t="s">
        <v>9</v>
      </c>
      <c r="J385" s="8">
        <v>25064</v>
      </c>
      <c r="K385" s="8" t="s">
        <v>5709</v>
      </c>
      <c r="L385" s="4" t="s">
        <v>3712</v>
      </c>
      <c r="M385" s="8" t="s">
        <v>3713</v>
      </c>
      <c r="N385" s="8" t="s">
        <v>5710</v>
      </c>
      <c r="O385" s="8">
        <v>169</v>
      </c>
      <c r="P385" s="18"/>
      <c r="Q385" s="4"/>
      <c r="R385" s="4" t="s">
        <v>4071</v>
      </c>
      <c r="S385" s="8" t="s">
        <v>2713</v>
      </c>
      <c r="T385" s="1"/>
      <c r="U385" s="77" t="str">
        <f t="shared" si="87"/>
        <v>N</v>
      </c>
      <c r="V385" s="77" t="str">
        <f t="shared" si="88"/>
        <v>N/A</v>
      </c>
      <c r="W385" s="32"/>
      <c r="X385" s="8" t="s">
        <v>4508</v>
      </c>
      <c r="Y385" s="1"/>
      <c r="Z385" s="1"/>
      <c r="AA385" s="84" t="str">
        <f t="shared" si="89"/>
        <v>N/A</v>
      </c>
      <c r="AB385" s="33">
        <v>0</v>
      </c>
      <c r="AC385" s="15">
        <f t="shared" si="90"/>
        <v>0</v>
      </c>
      <c r="AD385" s="1"/>
      <c r="AE385" s="92" t="str">
        <f t="shared" si="91"/>
        <v>N/A</v>
      </c>
      <c r="AF385" s="1"/>
      <c r="AG385" s="8" t="s">
        <v>2756</v>
      </c>
      <c r="AH385" s="89" t="str">
        <f t="shared" si="92"/>
        <v>No Build Required</v>
      </c>
      <c r="AI385" s="1" t="s">
        <v>4508</v>
      </c>
      <c r="AJ385" s="1" t="s">
        <v>4508</v>
      </c>
      <c r="AK385" s="84" t="str">
        <f>IF(Q385="",IF(U385="N","N/A",IF(AL385="","TBD",IF(AL385="N/A","N/A",IF(ISNUMBER(AL385),"Complete","")))),"Removed")</f>
        <v>N/A</v>
      </c>
      <c r="AL385" s="95" t="s">
        <v>4508</v>
      </c>
      <c r="AM385" s="89" t="str">
        <f>IF(Q385="",IF(AO385="","TBD",IF(AO385="N/A","N/A",IF(ISNUMBER(AO385),"Complete","TBD"))),"N/A")</f>
        <v>Complete</v>
      </c>
      <c r="AN385" s="1">
        <v>41015</v>
      </c>
      <c r="AO385" s="93">
        <v>40962</v>
      </c>
      <c r="AP385" s="97" t="str">
        <f>IF(Q385="",IF(AK385="N/A",IF(AM385="TBD","Waiting on Router","Ready"),"TBD"),"Removed")</f>
        <v>Ready</v>
      </c>
      <c r="AQ385" s="1">
        <v>41015</v>
      </c>
      <c r="AR385" s="4"/>
      <c r="AS385" s="9">
        <v>1</v>
      </c>
      <c r="AT385" s="1"/>
      <c r="AU385" s="1"/>
      <c r="AV385" s="4"/>
    </row>
    <row r="386" spans="1:48">
      <c r="A386" s="1">
        <v>40753</v>
      </c>
      <c r="B386" s="72" t="s">
        <v>2041</v>
      </c>
      <c r="C386" s="72" t="s">
        <v>154</v>
      </c>
      <c r="D386" s="72" t="s">
        <v>774</v>
      </c>
      <c r="E386" s="18" t="s">
        <v>2721</v>
      </c>
      <c r="F386" s="73" t="s">
        <v>944</v>
      </c>
      <c r="G386" s="72" t="s">
        <v>4851</v>
      </c>
      <c r="H386" s="8" t="s">
        <v>5711</v>
      </c>
      <c r="I386" s="8" t="s">
        <v>75</v>
      </c>
      <c r="J386" s="8">
        <v>25015</v>
      </c>
      <c r="K386" s="8" t="s">
        <v>5712</v>
      </c>
      <c r="L386" s="4" t="s">
        <v>3712</v>
      </c>
      <c r="M386" s="8" t="s">
        <v>3713</v>
      </c>
      <c r="N386" s="8" t="s">
        <v>5713</v>
      </c>
      <c r="O386" s="8">
        <v>170</v>
      </c>
      <c r="P386" s="18"/>
      <c r="Q386" s="4"/>
      <c r="R386" s="4" t="s">
        <v>4071</v>
      </c>
      <c r="S386" s="8" t="s">
        <v>2713</v>
      </c>
      <c r="T386" s="1"/>
      <c r="U386" s="77" t="str">
        <f t="shared" si="87"/>
        <v>N</v>
      </c>
      <c r="V386" s="77" t="str">
        <f t="shared" si="88"/>
        <v>N/A</v>
      </c>
      <c r="W386" s="32"/>
      <c r="X386" s="8" t="s">
        <v>4508</v>
      </c>
      <c r="Y386" s="1"/>
      <c r="Z386" s="1"/>
      <c r="AA386" s="84" t="str">
        <f t="shared" si="89"/>
        <v>N/A</v>
      </c>
      <c r="AB386" s="33">
        <v>0</v>
      </c>
      <c r="AC386" s="15">
        <f t="shared" si="90"/>
        <v>0</v>
      </c>
      <c r="AD386" s="1"/>
      <c r="AE386" s="92" t="str">
        <f t="shared" si="91"/>
        <v>N/A</v>
      </c>
      <c r="AF386" s="1"/>
      <c r="AG386" s="8" t="s">
        <v>2756</v>
      </c>
      <c r="AH386" s="89" t="str">
        <f t="shared" si="92"/>
        <v>No Build Required</v>
      </c>
      <c r="AI386" s="1" t="s">
        <v>4508</v>
      </c>
      <c r="AJ386" s="1" t="s">
        <v>4508</v>
      </c>
      <c r="AK386" s="84" t="str">
        <f>IF(Q386="",IF(U386="N","N/A",IF(AL386="","TBD",IF(AL386="N/A","N/A",IF(ISNUMBER(AL386),"Complete","")))),"Removed")</f>
        <v>N/A</v>
      </c>
      <c r="AL386" s="95" t="s">
        <v>4508</v>
      </c>
      <c r="AM386" s="89" t="str">
        <f>IF(Q386="",IF(AO386="","TBD",IF(AO386="N/A","N/A",IF(ISNUMBER(AO386),"Complete","TBD"))),"N/A")</f>
        <v>Complete</v>
      </c>
      <c r="AN386" s="1"/>
      <c r="AO386" s="93">
        <v>40944</v>
      </c>
      <c r="AP386" s="97" t="str">
        <f>IF(Q386="",IF(AK386="N/A",IF(AM386="TBD","Waiting on Router","Ready"),"TBD"),"Removed")</f>
        <v>Ready</v>
      </c>
      <c r="AQ386" s="1"/>
      <c r="AR386" s="4"/>
      <c r="AS386" s="9">
        <v>1</v>
      </c>
      <c r="AT386" s="1"/>
      <c r="AU386" s="1"/>
      <c r="AV386" s="4"/>
    </row>
    <row r="387" spans="1:48">
      <c r="A387" s="2">
        <v>40753</v>
      </c>
      <c r="B387" s="73" t="s">
        <v>2042</v>
      </c>
      <c r="C387" s="73" t="s">
        <v>154</v>
      </c>
      <c r="D387" s="73" t="s">
        <v>774</v>
      </c>
      <c r="E387" s="3" t="s">
        <v>2721</v>
      </c>
      <c r="F387" s="73" t="s">
        <v>945</v>
      </c>
      <c r="G387" s="73" t="s">
        <v>4851</v>
      </c>
      <c r="H387" s="4" t="s">
        <v>5714</v>
      </c>
      <c r="I387" s="4" t="s">
        <v>5715</v>
      </c>
      <c r="J387" s="4">
        <v>25067</v>
      </c>
      <c r="K387" s="4" t="s">
        <v>5716</v>
      </c>
      <c r="L387" s="4" t="s">
        <v>3712</v>
      </c>
      <c r="M387" s="4" t="s">
        <v>3713</v>
      </c>
      <c r="N387" s="4" t="s">
        <v>5717</v>
      </c>
      <c r="O387" s="4">
        <v>171</v>
      </c>
      <c r="P387" s="3"/>
      <c r="Q387" s="4"/>
      <c r="R387" s="4" t="s">
        <v>4071</v>
      </c>
      <c r="S387" s="4" t="s">
        <v>2713</v>
      </c>
      <c r="T387" s="2"/>
      <c r="U387" s="77" t="str">
        <f t="shared" si="87"/>
        <v>N</v>
      </c>
      <c r="V387" s="77" t="str">
        <f t="shared" si="88"/>
        <v>N/A</v>
      </c>
      <c r="W387" s="34"/>
      <c r="X387" s="8" t="s">
        <v>4508</v>
      </c>
      <c r="Y387" s="2"/>
      <c r="Z387" s="2"/>
      <c r="AA387" s="84" t="str">
        <f t="shared" si="89"/>
        <v>N/A</v>
      </c>
      <c r="AB387" s="35">
        <v>0</v>
      </c>
      <c r="AC387" s="15">
        <f t="shared" si="90"/>
        <v>0</v>
      </c>
      <c r="AD387" s="2"/>
      <c r="AE387" s="92" t="str">
        <f t="shared" si="91"/>
        <v>N/A</v>
      </c>
      <c r="AF387" s="2"/>
      <c r="AG387" s="4" t="s">
        <v>2756</v>
      </c>
      <c r="AH387" s="89" t="str">
        <f t="shared" si="92"/>
        <v>No Build Required</v>
      </c>
      <c r="AI387" s="2" t="s">
        <v>4508</v>
      </c>
      <c r="AJ387" s="2" t="s">
        <v>4508</v>
      </c>
      <c r="AK387" s="84" t="str">
        <f>IF(Q387="",IF(U387="N","N/A",IF(AL387="","TBD",IF(AL387="N/A","N/A",IF(ISNUMBER(AL387),"Complete","")))),"Removed")</f>
        <v>N/A</v>
      </c>
      <c r="AL387" s="95" t="s">
        <v>4508</v>
      </c>
      <c r="AM387" s="89" t="str">
        <f>IF(Q387="",IF(AO387="","TBD",IF(AO387="N/A","N/A",IF(ISNUMBER(AO387),"Complete","TBD"))),"N/A")</f>
        <v>Complete</v>
      </c>
      <c r="AN387" s="2">
        <v>41015</v>
      </c>
      <c r="AO387" s="94">
        <v>40742</v>
      </c>
      <c r="AP387" s="97" t="str">
        <f>IF(Q387="",IF(AK387="N/A",IF(AM387="TBD","Waiting on Router","Ready"),"TBD"),"Removed")</f>
        <v>Ready</v>
      </c>
      <c r="AQ387" s="2">
        <v>41015</v>
      </c>
      <c r="AR387" s="4"/>
      <c r="AS387" s="7">
        <v>1</v>
      </c>
      <c r="AT387" s="2"/>
      <c r="AU387" s="2"/>
      <c r="AV387" s="4"/>
    </row>
    <row r="388" spans="1:48">
      <c r="A388" s="2">
        <v>40753</v>
      </c>
      <c r="B388" s="73" t="s">
        <v>2043</v>
      </c>
      <c r="C388" s="73" t="s">
        <v>154</v>
      </c>
      <c r="D388" s="73" t="s">
        <v>774</v>
      </c>
      <c r="E388" s="3" t="s">
        <v>2721</v>
      </c>
      <c r="F388" s="73" t="s">
        <v>946</v>
      </c>
      <c r="G388" s="73" t="s">
        <v>4851</v>
      </c>
      <c r="H388" s="4" t="s">
        <v>5718</v>
      </c>
      <c r="I388" s="4" t="s">
        <v>102</v>
      </c>
      <c r="J388" s="4">
        <v>25302</v>
      </c>
      <c r="K388" s="4" t="s">
        <v>5719</v>
      </c>
      <c r="L388" s="4" t="s">
        <v>3712</v>
      </c>
      <c r="M388" s="4" t="s">
        <v>3713</v>
      </c>
      <c r="N388" s="4" t="s">
        <v>5720</v>
      </c>
      <c r="O388" s="4">
        <v>172</v>
      </c>
      <c r="P388" s="3"/>
      <c r="Q388" s="4"/>
      <c r="R388" s="4" t="s">
        <v>4071</v>
      </c>
      <c r="S388" s="4" t="s">
        <v>2713</v>
      </c>
      <c r="T388" s="2"/>
      <c r="U388" s="77" t="str">
        <f t="shared" si="87"/>
        <v>N</v>
      </c>
      <c r="V388" s="77" t="str">
        <f t="shared" si="88"/>
        <v>N/A</v>
      </c>
      <c r="W388" s="34"/>
      <c r="X388" s="8" t="s">
        <v>4508</v>
      </c>
      <c r="Y388" s="2"/>
      <c r="Z388" s="2"/>
      <c r="AA388" s="84" t="str">
        <f t="shared" si="89"/>
        <v>N/A</v>
      </c>
      <c r="AB388" s="35">
        <v>0</v>
      </c>
      <c r="AC388" s="15">
        <f t="shared" si="90"/>
        <v>0</v>
      </c>
      <c r="AD388" s="2"/>
      <c r="AE388" s="92" t="str">
        <f t="shared" si="91"/>
        <v>N/A</v>
      </c>
      <c r="AF388" s="2"/>
      <c r="AG388" s="4" t="s">
        <v>2756</v>
      </c>
      <c r="AH388" s="89" t="str">
        <f t="shared" si="92"/>
        <v>No Build Required</v>
      </c>
      <c r="AI388" s="2" t="s">
        <v>4508</v>
      </c>
      <c r="AJ388" s="2" t="s">
        <v>4508</v>
      </c>
      <c r="AK388" s="84" t="str">
        <f>IF(Q388="",IF(U388="N","N/A",IF(AL388="","TBD",IF(AL388="N/A","N/A",IF(ISNUMBER(AL388),"Complete","")))),"Removed")</f>
        <v>N/A</v>
      </c>
      <c r="AL388" s="95" t="s">
        <v>4508</v>
      </c>
      <c r="AM388" s="89" t="str">
        <f>IF(Q388="",IF(AO388="","TBD",IF(AO388="N/A","N/A",IF(ISNUMBER(AO388),"Complete","TBD"))),"N/A")</f>
        <v>Complete</v>
      </c>
      <c r="AN388" s="2">
        <v>41015</v>
      </c>
      <c r="AO388" s="94">
        <v>40742</v>
      </c>
      <c r="AP388" s="97" t="str">
        <f>IF(Q388="",IF(AK388="N/A",IF(AM388="TBD","Waiting on Router","Ready"),"TBD"),"Removed")</f>
        <v>Ready</v>
      </c>
      <c r="AQ388" s="2">
        <v>41015</v>
      </c>
      <c r="AR388" s="4"/>
      <c r="AS388" s="7">
        <v>1</v>
      </c>
      <c r="AT388" s="2"/>
      <c r="AU388" s="2"/>
      <c r="AV388" s="4"/>
    </row>
    <row r="389" spans="1:48">
      <c r="A389" s="2">
        <v>40753</v>
      </c>
      <c r="B389" s="73" t="s">
        <v>2044</v>
      </c>
      <c r="C389" s="73" t="s">
        <v>154</v>
      </c>
      <c r="D389" s="73" t="s">
        <v>774</v>
      </c>
      <c r="E389" s="3" t="s">
        <v>2721</v>
      </c>
      <c r="F389" s="73" t="s">
        <v>947</v>
      </c>
      <c r="G389" s="73" t="s">
        <v>4851</v>
      </c>
      <c r="H389" s="4" t="s">
        <v>5721</v>
      </c>
      <c r="I389" s="4" t="s">
        <v>5674</v>
      </c>
      <c r="J389" s="4">
        <v>25071</v>
      </c>
      <c r="K389" s="4" t="s">
        <v>5722</v>
      </c>
      <c r="L389" s="4" t="s">
        <v>3712</v>
      </c>
      <c r="M389" s="4" t="s">
        <v>3713</v>
      </c>
      <c r="N389" s="4" t="s">
        <v>5723</v>
      </c>
      <c r="O389" s="4">
        <v>173</v>
      </c>
      <c r="P389" s="3"/>
      <c r="Q389" s="4"/>
      <c r="R389" s="4" t="s">
        <v>4071</v>
      </c>
      <c r="S389" s="4" t="s">
        <v>2713</v>
      </c>
      <c r="T389" s="2"/>
      <c r="U389" s="77" t="str">
        <f t="shared" si="87"/>
        <v>N</v>
      </c>
      <c r="V389" s="77" t="str">
        <f t="shared" si="88"/>
        <v>N/A</v>
      </c>
      <c r="W389" s="34"/>
      <c r="X389" s="8" t="s">
        <v>4508</v>
      </c>
      <c r="Y389" s="2"/>
      <c r="Z389" s="2"/>
      <c r="AA389" s="84" t="str">
        <f t="shared" si="89"/>
        <v>N/A</v>
      </c>
      <c r="AB389" s="35">
        <v>0</v>
      </c>
      <c r="AC389" s="15">
        <f t="shared" si="90"/>
        <v>0</v>
      </c>
      <c r="AD389" s="2"/>
      <c r="AE389" s="92" t="str">
        <f t="shared" si="91"/>
        <v>N/A</v>
      </c>
      <c r="AF389" s="2"/>
      <c r="AG389" s="4" t="s">
        <v>2756</v>
      </c>
      <c r="AH389" s="89" t="str">
        <f t="shared" si="92"/>
        <v>No Build Required</v>
      </c>
      <c r="AI389" s="2" t="s">
        <v>4508</v>
      </c>
      <c r="AJ389" s="2" t="s">
        <v>4508</v>
      </c>
      <c r="AK389" s="84" t="str">
        <f>IF(Q389="",IF(U389="N","N/A",IF(AL389="","TBD",IF(AL389="N/A","N/A",IF(ISNUMBER(AL389),"Complete","")))),"Removed")</f>
        <v>N/A</v>
      </c>
      <c r="AL389" s="95" t="s">
        <v>4508</v>
      </c>
      <c r="AM389" s="89" t="str">
        <f>IF(Q389="",IF(AO389="","TBD",IF(AO389="N/A","N/A",IF(ISNUMBER(AO389),"Complete","TBD"))),"N/A")</f>
        <v>Complete</v>
      </c>
      <c r="AN389" s="2">
        <v>41015</v>
      </c>
      <c r="AO389" s="94">
        <v>40742</v>
      </c>
      <c r="AP389" s="97" t="str">
        <f>IF(Q389="",IF(AK389="N/A",IF(AM389="TBD","Waiting on Router","Ready"),"TBD"),"Removed")</f>
        <v>Ready</v>
      </c>
      <c r="AQ389" s="2">
        <v>41015</v>
      </c>
      <c r="AR389" s="4"/>
      <c r="AS389" s="7">
        <v>1</v>
      </c>
      <c r="AT389" s="2"/>
      <c r="AU389" s="2"/>
      <c r="AV389" s="4"/>
    </row>
    <row r="390" spans="1:48">
      <c r="A390" s="2">
        <v>40753</v>
      </c>
      <c r="B390" s="73" t="s">
        <v>2045</v>
      </c>
      <c r="C390" s="73" t="s">
        <v>154</v>
      </c>
      <c r="D390" s="73" t="s">
        <v>774</v>
      </c>
      <c r="E390" s="3" t="s">
        <v>2721</v>
      </c>
      <c r="F390" s="73" t="s">
        <v>948</v>
      </c>
      <c r="G390" s="73" t="s">
        <v>4851</v>
      </c>
      <c r="H390" s="4" t="s">
        <v>5724</v>
      </c>
      <c r="I390" s="4" t="s">
        <v>102</v>
      </c>
      <c r="J390" s="4">
        <v>25312</v>
      </c>
      <c r="K390" s="4" t="s">
        <v>5725</v>
      </c>
      <c r="L390" s="4" t="s">
        <v>3712</v>
      </c>
      <c r="M390" s="4" t="s">
        <v>3713</v>
      </c>
      <c r="N390" s="4" t="s">
        <v>5726</v>
      </c>
      <c r="O390" s="4">
        <v>174</v>
      </c>
      <c r="P390" s="3"/>
      <c r="Q390" s="4"/>
      <c r="R390" s="4" t="s">
        <v>4071</v>
      </c>
      <c r="S390" s="4" t="s">
        <v>2713</v>
      </c>
      <c r="T390" s="2"/>
      <c r="U390" s="77" t="str">
        <f t="shared" si="87"/>
        <v>N</v>
      </c>
      <c r="V390" s="77" t="str">
        <f t="shared" si="88"/>
        <v>N/A</v>
      </c>
      <c r="W390" s="34"/>
      <c r="X390" s="8" t="s">
        <v>4508</v>
      </c>
      <c r="Y390" s="2"/>
      <c r="Z390" s="2"/>
      <c r="AA390" s="84" t="str">
        <f t="shared" si="89"/>
        <v>N/A</v>
      </c>
      <c r="AB390" s="35">
        <v>0</v>
      </c>
      <c r="AC390" s="15">
        <f t="shared" si="90"/>
        <v>0</v>
      </c>
      <c r="AD390" s="2"/>
      <c r="AE390" s="92" t="str">
        <f t="shared" si="91"/>
        <v>N/A</v>
      </c>
      <c r="AF390" s="2"/>
      <c r="AG390" s="4" t="s">
        <v>2756</v>
      </c>
      <c r="AH390" s="89" t="str">
        <f t="shared" si="92"/>
        <v>No Build Required</v>
      </c>
      <c r="AI390" s="2" t="s">
        <v>4508</v>
      </c>
      <c r="AJ390" s="2" t="s">
        <v>4508</v>
      </c>
      <c r="AK390" s="84" t="str">
        <f>IF(Q390="",IF(U390="N","N/A",IF(AL390="","TBD",IF(AL390="N/A","N/A",IF(ISNUMBER(AL390),"Complete","")))),"Removed")</f>
        <v>N/A</v>
      </c>
      <c r="AL390" s="95" t="s">
        <v>4508</v>
      </c>
      <c r="AM390" s="89" t="str">
        <f>IF(Q390="",IF(AO390="","TBD",IF(AO390="N/A","N/A",IF(ISNUMBER(AO390),"Complete","TBD"))),"N/A")</f>
        <v>Complete</v>
      </c>
      <c r="AN390" s="2">
        <v>40912</v>
      </c>
      <c r="AO390" s="94">
        <v>40736</v>
      </c>
      <c r="AP390" s="97" t="str">
        <f>IF(Q390="",IF(AK390="N/A",IF(AM390="TBD","Waiting on Router","Ready"),"TBD"),"Removed")</f>
        <v>Ready</v>
      </c>
      <c r="AQ390" s="2">
        <v>40913</v>
      </c>
      <c r="AR390" s="4"/>
      <c r="AS390" s="7">
        <v>1</v>
      </c>
      <c r="AT390" s="2"/>
      <c r="AU390" s="2"/>
      <c r="AV390" s="4"/>
    </row>
    <row r="391" spans="1:48">
      <c r="A391" s="2">
        <v>40753</v>
      </c>
      <c r="B391" s="73" t="s">
        <v>2046</v>
      </c>
      <c r="C391" s="73" t="s">
        <v>154</v>
      </c>
      <c r="D391" s="73" t="s">
        <v>774</v>
      </c>
      <c r="E391" s="3" t="s">
        <v>2721</v>
      </c>
      <c r="F391" s="73" t="s">
        <v>949</v>
      </c>
      <c r="G391" s="73" t="s">
        <v>4851</v>
      </c>
      <c r="H391" s="4" t="s">
        <v>5727</v>
      </c>
      <c r="I391" s="4" t="s">
        <v>102</v>
      </c>
      <c r="J391" s="4">
        <v>25301</v>
      </c>
      <c r="K391" s="4" t="s">
        <v>5728</v>
      </c>
      <c r="L391" s="4" t="s">
        <v>3712</v>
      </c>
      <c r="M391" s="4" t="s">
        <v>3713</v>
      </c>
      <c r="N391" s="4" t="s">
        <v>5729</v>
      </c>
      <c r="O391" s="4">
        <v>175</v>
      </c>
      <c r="P391" s="3"/>
      <c r="Q391" s="4"/>
      <c r="R391" s="4" t="s">
        <v>4071</v>
      </c>
      <c r="S391" s="4" t="s">
        <v>2713</v>
      </c>
      <c r="T391" s="2"/>
      <c r="U391" s="77" t="str">
        <f t="shared" si="87"/>
        <v>N</v>
      </c>
      <c r="V391" s="77" t="str">
        <f t="shared" si="88"/>
        <v>N/A</v>
      </c>
      <c r="W391" s="34"/>
      <c r="X391" s="8" t="s">
        <v>4508</v>
      </c>
      <c r="Y391" s="2"/>
      <c r="Z391" s="2"/>
      <c r="AA391" s="84" t="str">
        <f t="shared" si="89"/>
        <v>N/A</v>
      </c>
      <c r="AB391" s="35">
        <v>0</v>
      </c>
      <c r="AC391" s="15">
        <f t="shared" si="90"/>
        <v>0</v>
      </c>
      <c r="AD391" s="2"/>
      <c r="AE391" s="92" t="str">
        <f t="shared" si="91"/>
        <v>N/A</v>
      </c>
      <c r="AF391" s="2"/>
      <c r="AG391" s="4" t="s">
        <v>2756</v>
      </c>
      <c r="AH391" s="89" t="str">
        <f t="shared" si="92"/>
        <v>No Build Required</v>
      </c>
      <c r="AI391" s="2" t="s">
        <v>4508</v>
      </c>
      <c r="AJ391" s="2" t="s">
        <v>4508</v>
      </c>
      <c r="AK391" s="84" t="str">
        <f>IF(Q391="",IF(U391="N","N/A",IF(AL391="","TBD",IF(AL391="N/A","N/A",IF(ISNUMBER(AL391),"Complete","")))),"Removed")</f>
        <v>N/A</v>
      </c>
      <c r="AL391" s="95" t="s">
        <v>4508</v>
      </c>
      <c r="AM391" s="89" t="str">
        <f>IF(Q391="",IF(AO391="","TBD",IF(AO391="N/A","N/A",IF(ISNUMBER(AO391),"Complete","TBD"))),"N/A")</f>
        <v>Complete</v>
      </c>
      <c r="AN391" s="2">
        <v>41015</v>
      </c>
      <c r="AO391" s="94">
        <v>40995</v>
      </c>
      <c r="AP391" s="97" t="str">
        <f>IF(Q391="",IF(AK391="N/A",IF(AM391="TBD","Waiting on Router","Ready"),"TBD"),"Removed")</f>
        <v>Ready</v>
      </c>
      <c r="AQ391" s="2">
        <v>41015</v>
      </c>
      <c r="AR391" s="4"/>
      <c r="AS391" s="7">
        <v>1</v>
      </c>
      <c r="AT391" s="2"/>
      <c r="AU391" s="2"/>
      <c r="AV391" s="4"/>
    </row>
    <row r="392" spans="1:48">
      <c r="A392" s="2">
        <v>40753</v>
      </c>
      <c r="B392" s="73" t="s">
        <v>2047</v>
      </c>
      <c r="C392" s="73" t="s">
        <v>154</v>
      </c>
      <c r="D392" s="73" t="s">
        <v>774</v>
      </c>
      <c r="E392" s="3" t="s">
        <v>2721</v>
      </c>
      <c r="F392" s="73" t="s">
        <v>950</v>
      </c>
      <c r="G392" s="73" t="s">
        <v>4851</v>
      </c>
      <c r="H392" s="4" t="s">
        <v>5730</v>
      </c>
      <c r="I392" s="4" t="s">
        <v>102</v>
      </c>
      <c r="J392" s="4">
        <v>25312</v>
      </c>
      <c r="K392" s="4" t="s">
        <v>5731</v>
      </c>
      <c r="L392" s="4" t="s">
        <v>3712</v>
      </c>
      <c r="M392" s="4" t="s">
        <v>3713</v>
      </c>
      <c r="N392" s="4" t="s">
        <v>5732</v>
      </c>
      <c r="O392" s="4">
        <v>177</v>
      </c>
      <c r="P392" s="3"/>
      <c r="Q392" s="4"/>
      <c r="R392" s="4" t="s">
        <v>4071</v>
      </c>
      <c r="S392" s="4" t="s">
        <v>2713</v>
      </c>
      <c r="T392" s="2"/>
      <c r="U392" s="77" t="str">
        <f t="shared" si="87"/>
        <v>N</v>
      </c>
      <c r="V392" s="77" t="str">
        <f t="shared" si="88"/>
        <v>N/A</v>
      </c>
      <c r="W392" s="34"/>
      <c r="X392" s="4" t="s">
        <v>4508</v>
      </c>
      <c r="Y392" s="2"/>
      <c r="Z392" s="2"/>
      <c r="AA392" s="84" t="str">
        <f t="shared" si="89"/>
        <v>N/A</v>
      </c>
      <c r="AB392" s="35">
        <v>0</v>
      </c>
      <c r="AC392" s="15">
        <f t="shared" si="90"/>
        <v>0</v>
      </c>
      <c r="AD392" s="2"/>
      <c r="AE392" s="92" t="str">
        <f t="shared" si="91"/>
        <v>N/A</v>
      </c>
      <c r="AF392" s="2"/>
      <c r="AG392" s="4" t="s">
        <v>2756</v>
      </c>
      <c r="AH392" s="89" t="str">
        <f t="shared" si="92"/>
        <v>No Build Required</v>
      </c>
      <c r="AI392" s="2" t="s">
        <v>4508</v>
      </c>
      <c r="AJ392" s="2" t="s">
        <v>4508</v>
      </c>
      <c r="AK392" s="84" t="str">
        <f>IF(Q392="",IF(U392="N","N/A",IF(AL392="","TBD",IF(AL392="N/A","N/A",IF(ISNUMBER(AL392),"Complete","")))),"Removed")</f>
        <v>N/A</v>
      </c>
      <c r="AL392" s="95" t="s">
        <v>4508</v>
      </c>
      <c r="AM392" s="89" t="str">
        <f>IF(Q392="",IF(AO392="","TBD",IF(AO392="N/A","N/A",IF(ISNUMBER(AO392),"Complete","TBD"))),"N/A")</f>
        <v>Complete</v>
      </c>
      <c r="AN392" s="2">
        <v>41015</v>
      </c>
      <c r="AO392" s="94">
        <v>40739</v>
      </c>
      <c r="AP392" s="97" t="str">
        <f>IF(Q392="",IF(AK392="N/A",IF(AM392="TBD","Waiting on Router","Ready"),"TBD"),"Removed")</f>
        <v>Ready</v>
      </c>
      <c r="AQ392" s="2">
        <v>41015</v>
      </c>
      <c r="AR392" s="4"/>
      <c r="AS392" s="7">
        <v>1</v>
      </c>
      <c r="AT392" s="2"/>
      <c r="AU392" s="2"/>
      <c r="AV392" s="4"/>
    </row>
    <row r="393" spans="1:48">
      <c r="A393" s="2">
        <v>40753</v>
      </c>
      <c r="B393" s="73" t="s">
        <v>2048</v>
      </c>
      <c r="C393" s="73" t="s">
        <v>154</v>
      </c>
      <c r="D393" s="73" t="s">
        <v>774</v>
      </c>
      <c r="E393" s="3" t="s">
        <v>2721</v>
      </c>
      <c r="F393" s="73" t="s">
        <v>3436</v>
      </c>
      <c r="G393" s="73" t="s">
        <v>4851</v>
      </c>
      <c r="H393" s="4" t="s">
        <v>5733</v>
      </c>
      <c r="I393" s="4" t="s">
        <v>5627</v>
      </c>
      <c r="J393" s="4">
        <v>25177</v>
      </c>
      <c r="K393" s="4" t="s">
        <v>5734</v>
      </c>
      <c r="L393" s="4" t="s">
        <v>3712</v>
      </c>
      <c r="M393" s="4" t="s">
        <v>3713</v>
      </c>
      <c r="N393" s="4" t="s">
        <v>5735</v>
      </c>
      <c r="O393" s="4">
        <v>178</v>
      </c>
      <c r="P393" s="3"/>
      <c r="Q393" s="4"/>
      <c r="R393" s="4" t="s">
        <v>4071</v>
      </c>
      <c r="S393" s="4" t="s">
        <v>2713</v>
      </c>
      <c r="T393" s="2"/>
      <c r="U393" s="77" t="str">
        <f t="shared" si="87"/>
        <v>N</v>
      </c>
      <c r="V393" s="77" t="str">
        <f t="shared" si="88"/>
        <v>N/A</v>
      </c>
      <c r="W393" s="34"/>
      <c r="X393" s="4" t="s">
        <v>4508</v>
      </c>
      <c r="Y393" s="2"/>
      <c r="Z393" s="2"/>
      <c r="AA393" s="84" t="str">
        <f t="shared" si="89"/>
        <v>N/A</v>
      </c>
      <c r="AB393" s="35">
        <v>0</v>
      </c>
      <c r="AC393" s="15">
        <f t="shared" si="90"/>
        <v>0</v>
      </c>
      <c r="AD393" s="2"/>
      <c r="AE393" s="92" t="str">
        <f t="shared" si="91"/>
        <v>N/A</v>
      </c>
      <c r="AF393" s="2"/>
      <c r="AG393" s="4" t="s">
        <v>2756</v>
      </c>
      <c r="AH393" s="89" t="str">
        <f t="shared" si="92"/>
        <v>No Build Required</v>
      </c>
      <c r="AI393" s="2" t="s">
        <v>4508</v>
      </c>
      <c r="AJ393" s="2" t="s">
        <v>4508</v>
      </c>
      <c r="AK393" s="84" t="str">
        <f>IF(Q393="",IF(U393="N","N/A",IF(AL393="","TBD",IF(AL393="N/A","N/A",IF(ISNUMBER(AL393),"Complete","")))),"Removed")</f>
        <v>N/A</v>
      </c>
      <c r="AL393" s="95" t="s">
        <v>4508</v>
      </c>
      <c r="AM393" s="89" t="str">
        <f>IF(Q393="",IF(AO393="","TBD",IF(AO393="N/A","N/A",IF(ISNUMBER(AO393),"Complete","TBD"))),"N/A")</f>
        <v>Complete</v>
      </c>
      <c r="AN393" s="2">
        <v>41047</v>
      </c>
      <c r="AO393" s="94">
        <v>41017</v>
      </c>
      <c r="AP393" s="97" t="str">
        <f>IF(Q393="",IF(AK393="N/A",IF(AM393="TBD","Waiting on Router","Ready"),"TBD"),"Removed")</f>
        <v>Ready</v>
      </c>
      <c r="AQ393" s="2">
        <v>41047</v>
      </c>
      <c r="AR393" s="4"/>
      <c r="AS393" s="7">
        <v>1</v>
      </c>
      <c r="AT393" s="2"/>
      <c r="AU393" s="2"/>
      <c r="AV393" s="4"/>
    </row>
    <row r="394" spans="1:48">
      <c r="A394" s="2">
        <v>40753</v>
      </c>
      <c r="B394" s="73" t="s">
        <v>2049</v>
      </c>
      <c r="C394" s="73" t="s">
        <v>154</v>
      </c>
      <c r="D394" s="73" t="s">
        <v>774</v>
      </c>
      <c r="E394" s="3" t="s">
        <v>2721</v>
      </c>
      <c r="F394" s="73" t="s">
        <v>951</v>
      </c>
      <c r="G394" s="73" t="s">
        <v>4851</v>
      </c>
      <c r="H394" s="4" t="s">
        <v>5736</v>
      </c>
      <c r="I394" s="4" t="s">
        <v>102</v>
      </c>
      <c r="J394" s="4">
        <v>25314</v>
      </c>
      <c r="K394" s="4" t="s">
        <v>5737</v>
      </c>
      <c r="L394" s="4" t="s">
        <v>3712</v>
      </c>
      <c r="M394" s="4" t="s">
        <v>3713</v>
      </c>
      <c r="N394" s="4" t="s">
        <v>5738</v>
      </c>
      <c r="O394" s="4">
        <v>179</v>
      </c>
      <c r="P394" s="3"/>
      <c r="Q394" s="4"/>
      <c r="R394" s="4" t="s">
        <v>4071</v>
      </c>
      <c r="S394" s="4" t="s">
        <v>2713</v>
      </c>
      <c r="T394" s="2"/>
      <c r="U394" s="77" t="str">
        <f t="shared" si="87"/>
        <v>N</v>
      </c>
      <c r="V394" s="77" t="str">
        <f t="shared" si="88"/>
        <v>N/A</v>
      </c>
      <c r="W394" s="34"/>
      <c r="X394" s="4" t="s">
        <v>4508</v>
      </c>
      <c r="Y394" s="2"/>
      <c r="Z394" s="2"/>
      <c r="AA394" s="84" t="str">
        <f t="shared" si="89"/>
        <v>N/A</v>
      </c>
      <c r="AB394" s="35">
        <v>0</v>
      </c>
      <c r="AC394" s="15">
        <f t="shared" si="90"/>
        <v>0</v>
      </c>
      <c r="AD394" s="2"/>
      <c r="AE394" s="92" t="str">
        <f t="shared" si="91"/>
        <v>N/A</v>
      </c>
      <c r="AF394" s="2"/>
      <c r="AG394" s="4" t="s">
        <v>2756</v>
      </c>
      <c r="AH394" s="89" t="str">
        <f t="shared" si="92"/>
        <v>No Build Required</v>
      </c>
      <c r="AI394" s="2" t="s">
        <v>4508</v>
      </c>
      <c r="AJ394" s="2" t="s">
        <v>4508</v>
      </c>
      <c r="AK394" s="84" t="str">
        <f>IF(Q394="",IF(U394="N","N/A",IF(AL394="","TBD",IF(AL394="N/A","N/A",IF(ISNUMBER(AL394),"Complete","")))),"Removed")</f>
        <v>N/A</v>
      </c>
      <c r="AL394" s="95" t="s">
        <v>4508</v>
      </c>
      <c r="AM394" s="89" t="str">
        <f>IF(Q394="",IF(AO394="","TBD",IF(AO394="N/A","N/A",IF(ISNUMBER(AO394),"Complete","TBD"))),"N/A")</f>
        <v>Complete</v>
      </c>
      <c r="AN394" s="2">
        <v>41131</v>
      </c>
      <c r="AO394" s="94">
        <v>41115</v>
      </c>
      <c r="AP394" s="97" t="str">
        <f>IF(Q394="",IF(AK394="N/A",IF(AM394="TBD","Waiting on Router","Ready"),"TBD"),"Removed")</f>
        <v>Ready</v>
      </c>
      <c r="AQ394" s="2">
        <v>41131</v>
      </c>
      <c r="AR394" s="4"/>
      <c r="AS394" s="7">
        <v>1</v>
      </c>
      <c r="AT394" s="2"/>
      <c r="AU394" s="2"/>
      <c r="AV394" s="4"/>
    </row>
    <row r="395" spans="1:48">
      <c r="A395" s="2">
        <v>40753</v>
      </c>
      <c r="B395" s="73" t="s">
        <v>2050</v>
      </c>
      <c r="C395" s="73" t="s">
        <v>154</v>
      </c>
      <c r="D395" s="73" t="s">
        <v>774</v>
      </c>
      <c r="E395" s="3" t="s">
        <v>2721</v>
      </c>
      <c r="F395" s="73" t="s">
        <v>3437</v>
      </c>
      <c r="G395" s="73" t="s">
        <v>4851</v>
      </c>
      <c r="H395" s="4" t="s">
        <v>5739</v>
      </c>
      <c r="I395" s="4" t="s">
        <v>102</v>
      </c>
      <c r="J395" s="4">
        <v>25304</v>
      </c>
      <c r="K395" s="4" t="s">
        <v>5740</v>
      </c>
      <c r="L395" s="4" t="s">
        <v>3712</v>
      </c>
      <c r="M395" s="4" t="s">
        <v>3713</v>
      </c>
      <c r="N395" s="4" t="s">
        <v>5741</v>
      </c>
      <c r="O395" s="4">
        <v>180</v>
      </c>
      <c r="P395" s="3"/>
      <c r="Q395" s="4"/>
      <c r="R395" s="4" t="s">
        <v>4071</v>
      </c>
      <c r="S395" s="4" t="s">
        <v>2713</v>
      </c>
      <c r="T395" s="2"/>
      <c r="U395" s="77" t="str">
        <f t="shared" si="87"/>
        <v>N</v>
      </c>
      <c r="V395" s="77" t="str">
        <f t="shared" si="88"/>
        <v>N/A</v>
      </c>
      <c r="W395" s="34"/>
      <c r="X395" s="4" t="s">
        <v>4508</v>
      </c>
      <c r="Y395" s="2"/>
      <c r="Z395" s="2"/>
      <c r="AA395" s="84" t="str">
        <f t="shared" si="89"/>
        <v>N/A</v>
      </c>
      <c r="AB395" s="35">
        <v>0</v>
      </c>
      <c r="AC395" s="15">
        <f t="shared" si="90"/>
        <v>0</v>
      </c>
      <c r="AD395" s="2"/>
      <c r="AE395" s="92" t="str">
        <f t="shared" si="91"/>
        <v>N/A</v>
      </c>
      <c r="AF395" s="2"/>
      <c r="AG395" s="4" t="s">
        <v>2756</v>
      </c>
      <c r="AH395" s="89" t="str">
        <f t="shared" si="92"/>
        <v>No Build Required</v>
      </c>
      <c r="AI395" s="2" t="s">
        <v>4508</v>
      </c>
      <c r="AJ395" s="2" t="s">
        <v>4508</v>
      </c>
      <c r="AK395" s="84" t="str">
        <f>IF(Q395="",IF(U395="N","N/A",IF(AL395="","TBD",IF(AL395="N/A","N/A",IF(ISNUMBER(AL395),"Complete","")))),"Removed")</f>
        <v>N/A</v>
      </c>
      <c r="AL395" s="95" t="s">
        <v>4508</v>
      </c>
      <c r="AM395" s="89" t="str">
        <f>IF(Q395="",IF(AO395="","TBD",IF(AO395="N/A","N/A",IF(ISNUMBER(AO395),"Complete","TBD"))),"N/A")</f>
        <v>Complete</v>
      </c>
      <c r="AN395" s="2">
        <v>41015</v>
      </c>
      <c r="AO395" s="94">
        <v>40739</v>
      </c>
      <c r="AP395" s="97" t="str">
        <f>IF(Q395="",IF(AK395="N/A",IF(AM395="TBD","Waiting on Router","Ready"),"TBD"),"Removed")</f>
        <v>Ready</v>
      </c>
      <c r="AQ395" s="2">
        <v>41015</v>
      </c>
      <c r="AR395" s="4"/>
      <c r="AS395" s="7">
        <v>1</v>
      </c>
      <c r="AT395" s="2"/>
      <c r="AU395" s="2"/>
      <c r="AV395" s="4"/>
    </row>
    <row r="396" spans="1:48">
      <c r="A396" s="2">
        <v>40753</v>
      </c>
      <c r="B396" s="73" t="s">
        <v>2051</v>
      </c>
      <c r="C396" s="73" t="s">
        <v>154</v>
      </c>
      <c r="D396" s="73" t="s">
        <v>774</v>
      </c>
      <c r="E396" s="3" t="s">
        <v>2721</v>
      </c>
      <c r="F396" s="73" t="s">
        <v>952</v>
      </c>
      <c r="G396" s="73" t="s">
        <v>4851</v>
      </c>
      <c r="H396" s="4" t="s">
        <v>5742</v>
      </c>
      <c r="I396" s="4" t="s">
        <v>102</v>
      </c>
      <c r="J396" s="4">
        <v>25314</v>
      </c>
      <c r="K396" s="4" t="s">
        <v>5743</v>
      </c>
      <c r="L396" s="4" t="s">
        <v>3712</v>
      </c>
      <c r="M396" s="4" t="s">
        <v>3713</v>
      </c>
      <c r="N396" s="4" t="s">
        <v>5744</v>
      </c>
      <c r="O396" s="4">
        <v>181</v>
      </c>
      <c r="P396" s="3"/>
      <c r="Q396" s="4"/>
      <c r="R396" s="4" t="s">
        <v>4071</v>
      </c>
      <c r="S396" s="4" t="s">
        <v>2713</v>
      </c>
      <c r="T396" s="2"/>
      <c r="U396" s="77" t="str">
        <f t="shared" si="87"/>
        <v>N</v>
      </c>
      <c r="V396" s="77" t="str">
        <f t="shared" si="88"/>
        <v>N/A</v>
      </c>
      <c r="W396" s="34"/>
      <c r="X396" s="4" t="s">
        <v>4508</v>
      </c>
      <c r="Y396" s="2"/>
      <c r="Z396" s="2"/>
      <c r="AA396" s="84" t="str">
        <f t="shared" si="89"/>
        <v>N/A</v>
      </c>
      <c r="AB396" s="35">
        <v>0</v>
      </c>
      <c r="AC396" s="15">
        <f t="shared" si="90"/>
        <v>0</v>
      </c>
      <c r="AD396" s="2"/>
      <c r="AE396" s="92" t="str">
        <f t="shared" si="91"/>
        <v>N/A</v>
      </c>
      <c r="AF396" s="2"/>
      <c r="AG396" s="4" t="s">
        <v>2756</v>
      </c>
      <c r="AH396" s="89" t="str">
        <f t="shared" si="92"/>
        <v>No Build Required</v>
      </c>
      <c r="AI396" s="2" t="s">
        <v>4508</v>
      </c>
      <c r="AJ396" s="2" t="s">
        <v>4508</v>
      </c>
      <c r="AK396" s="84" t="str">
        <f>IF(Q396="",IF(U396="N","N/A",IF(AL396="","TBD",IF(AL396="N/A","N/A",IF(ISNUMBER(AL396),"Complete","")))),"Removed")</f>
        <v>N/A</v>
      </c>
      <c r="AL396" s="95" t="s">
        <v>4508</v>
      </c>
      <c r="AM396" s="89" t="str">
        <f>IF(Q396="",IF(AO396="","TBD",IF(AO396="N/A","N/A",IF(ISNUMBER(AO396),"Complete","TBD"))),"N/A")</f>
        <v>Complete</v>
      </c>
      <c r="AN396" s="2"/>
      <c r="AO396" s="94">
        <v>40942</v>
      </c>
      <c r="AP396" s="97" t="str">
        <f>IF(Q396="",IF(AK396="N/A",IF(AM396="TBD","Waiting on Router","Ready"),"TBD"),"Removed")</f>
        <v>Ready</v>
      </c>
      <c r="AQ396" s="2"/>
      <c r="AR396" s="4"/>
      <c r="AS396" s="7">
        <v>1</v>
      </c>
      <c r="AT396" s="2"/>
      <c r="AU396" s="2"/>
      <c r="AV396" s="4"/>
    </row>
    <row r="397" spans="1:48">
      <c r="A397" s="2">
        <v>40753</v>
      </c>
      <c r="B397" s="73" t="s">
        <v>2052</v>
      </c>
      <c r="C397" s="73" t="s">
        <v>154</v>
      </c>
      <c r="D397" s="73" t="s">
        <v>774</v>
      </c>
      <c r="E397" s="3" t="s">
        <v>2721</v>
      </c>
      <c r="F397" s="73" t="s">
        <v>953</v>
      </c>
      <c r="G397" s="73" t="s">
        <v>4851</v>
      </c>
      <c r="H397" s="4" t="s">
        <v>5745</v>
      </c>
      <c r="I397" s="4" t="s">
        <v>102</v>
      </c>
      <c r="J397" s="4">
        <v>25304</v>
      </c>
      <c r="K397" s="4" t="s">
        <v>5746</v>
      </c>
      <c r="L397" s="4" t="s">
        <v>3712</v>
      </c>
      <c r="M397" s="4" t="s">
        <v>3713</v>
      </c>
      <c r="N397" s="4" t="s">
        <v>5747</v>
      </c>
      <c r="O397" s="4">
        <v>182</v>
      </c>
      <c r="P397" s="3"/>
      <c r="Q397" s="4"/>
      <c r="R397" s="4" t="s">
        <v>4071</v>
      </c>
      <c r="S397" s="4" t="s">
        <v>2713</v>
      </c>
      <c r="T397" s="2"/>
      <c r="U397" s="77" t="str">
        <f t="shared" si="87"/>
        <v>N</v>
      </c>
      <c r="V397" s="77" t="str">
        <f t="shared" si="88"/>
        <v>N/A</v>
      </c>
      <c r="W397" s="34"/>
      <c r="X397" s="4" t="s">
        <v>4508</v>
      </c>
      <c r="Y397" s="2"/>
      <c r="Z397" s="2"/>
      <c r="AA397" s="84" t="str">
        <f t="shared" si="89"/>
        <v>N/A</v>
      </c>
      <c r="AB397" s="35">
        <v>0</v>
      </c>
      <c r="AC397" s="15">
        <f t="shared" si="90"/>
        <v>0</v>
      </c>
      <c r="AD397" s="2"/>
      <c r="AE397" s="92" t="str">
        <f t="shared" si="91"/>
        <v>N/A</v>
      </c>
      <c r="AF397" s="2"/>
      <c r="AG397" s="4" t="s">
        <v>2756</v>
      </c>
      <c r="AH397" s="89" t="str">
        <f t="shared" si="92"/>
        <v>No Build Required</v>
      </c>
      <c r="AI397" s="2" t="s">
        <v>4508</v>
      </c>
      <c r="AJ397" s="2" t="s">
        <v>4508</v>
      </c>
      <c r="AK397" s="84" t="str">
        <f>IF(Q397="",IF(U397="N","N/A",IF(AL397="","TBD",IF(AL397="N/A","N/A",IF(ISNUMBER(AL397),"Complete","")))),"Removed")</f>
        <v>N/A</v>
      </c>
      <c r="AL397" s="95" t="s">
        <v>4508</v>
      </c>
      <c r="AM397" s="89" t="str">
        <f>IF(Q397="",IF(AO397="","TBD",IF(AO397="N/A","N/A",IF(ISNUMBER(AO397),"Complete","TBD"))),"N/A")</f>
        <v>Complete</v>
      </c>
      <c r="AN397" s="2">
        <v>41015</v>
      </c>
      <c r="AO397" s="94">
        <v>40739</v>
      </c>
      <c r="AP397" s="97" t="str">
        <f>IF(Q397="",IF(AK397="N/A",IF(AM397="TBD","Waiting on Router","Ready"),"TBD"),"Removed")</f>
        <v>Ready</v>
      </c>
      <c r="AQ397" s="2">
        <v>41015</v>
      </c>
      <c r="AR397" s="4"/>
      <c r="AS397" s="7">
        <v>1</v>
      </c>
      <c r="AT397" s="2"/>
      <c r="AU397" s="2"/>
      <c r="AV397" s="4"/>
    </row>
    <row r="398" spans="1:48">
      <c r="A398" s="2">
        <v>40753</v>
      </c>
      <c r="B398" s="73" t="s">
        <v>2053</v>
      </c>
      <c r="C398" s="73" t="s">
        <v>154</v>
      </c>
      <c r="D398" s="73" t="s">
        <v>774</v>
      </c>
      <c r="E398" s="3" t="s">
        <v>2721</v>
      </c>
      <c r="F398" s="73" t="s">
        <v>954</v>
      </c>
      <c r="G398" s="73" t="s">
        <v>4851</v>
      </c>
      <c r="H398" s="4" t="s">
        <v>5748</v>
      </c>
      <c r="I398" s="4" t="s">
        <v>102</v>
      </c>
      <c r="J398" s="4">
        <v>25311</v>
      </c>
      <c r="K398" s="4" t="s">
        <v>5749</v>
      </c>
      <c r="L398" s="4" t="s">
        <v>3712</v>
      </c>
      <c r="M398" s="4" t="s">
        <v>3713</v>
      </c>
      <c r="N398" s="4" t="s">
        <v>5750</v>
      </c>
      <c r="O398" s="4">
        <v>183</v>
      </c>
      <c r="P398" s="3"/>
      <c r="Q398" s="4"/>
      <c r="R398" s="4" t="s">
        <v>4071</v>
      </c>
      <c r="S398" s="4" t="s">
        <v>2713</v>
      </c>
      <c r="T398" s="2"/>
      <c r="U398" s="77" t="str">
        <f t="shared" si="87"/>
        <v>N</v>
      </c>
      <c r="V398" s="77" t="str">
        <f t="shared" si="88"/>
        <v>N/A</v>
      </c>
      <c r="W398" s="34"/>
      <c r="X398" s="4" t="s">
        <v>4508</v>
      </c>
      <c r="Y398" s="2"/>
      <c r="Z398" s="2"/>
      <c r="AA398" s="84" t="str">
        <f t="shared" si="89"/>
        <v>N/A</v>
      </c>
      <c r="AB398" s="35">
        <v>0</v>
      </c>
      <c r="AC398" s="15">
        <f t="shared" si="90"/>
        <v>0</v>
      </c>
      <c r="AD398" s="2"/>
      <c r="AE398" s="92" t="str">
        <f t="shared" si="91"/>
        <v>N/A</v>
      </c>
      <c r="AF398" s="2"/>
      <c r="AG398" s="4" t="s">
        <v>2756</v>
      </c>
      <c r="AH398" s="89" t="str">
        <f t="shared" si="92"/>
        <v>No Build Required</v>
      </c>
      <c r="AI398" s="2" t="s">
        <v>4508</v>
      </c>
      <c r="AJ398" s="2" t="s">
        <v>4508</v>
      </c>
      <c r="AK398" s="84" t="str">
        <f>IF(Q398="",IF(U398="N","N/A",IF(AL398="","TBD",IF(AL398="N/A","N/A",IF(ISNUMBER(AL398),"Complete","")))),"Removed")</f>
        <v>N/A</v>
      </c>
      <c r="AL398" s="95" t="s">
        <v>4508</v>
      </c>
      <c r="AM398" s="89" t="str">
        <f>IF(Q398="",IF(AO398="","TBD",IF(AO398="N/A","N/A",IF(ISNUMBER(AO398),"Complete","TBD"))),"N/A")</f>
        <v>Complete</v>
      </c>
      <c r="AN398" s="2"/>
      <c r="AO398" s="94">
        <v>41320</v>
      </c>
      <c r="AP398" s="97" t="str">
        <f>IF(Q398="",IF(AK398="N/A",IF(AM398="TBD","Waiting on Router","Ready"),"TBD"),"Removed")</f>
        <v>Ready</v>
      </c>
      <c r="AQ398" s="2"/>
      <c r="AR398" s="4"/>
      <c r="AS398" s="7">
        <v>1</v>
      </c>
      <c r="AT398" s="2"/>
      <c r="AU398" s="2"/>
      <c r="AV398" s="4"/>
    </row>
    <row r="399" spans="1:48">
      <c r="A399" s="2">
        <v>40753</v>
      </c>
      <c r="B399" s="73" t="s">
        <v>2054</v>
      </c>
      <c r="C399" s="73" t="s">
        <v>154</v>
      </c>
      <c r="D399" s="73" t="s">
        <v>774</v>
      </c>
      <c r="E399" s="3" t="s">
        <v>2721</v>
      </c>
      <c r="F399" s="73" t="s">
        <v>955</v>
      </c>
      <c r="G399" s="73" t="s">
        <v>4851</v>
      </c>
      <c r="H399" s="4" t="s">
        <v>5751</v>
      </c>
      <c r="I399" s="4" t="s">
        <v>102</v>
      </c>
      <c r="J399" s="4">
        <v>25314</v>
      </c>
      <c r="K399" s="4" t="s">
        <v>5752</v>
      </c>
      <c r="L399" s="4" t="s">
        <v>3712</v>
      </c>
      <c r="M399" s="4" t="s">
        <v>3713</v>
      </c>
      <c r="N399" s="4" t="s">
        <v>5753</v>
      </c>
      <c r="O399" s="4">
        <v>184</v>
      </c>
      <c r="P399" s="3"/>
      <c r="Q399" s="4"/>
      <c r="R399" s="4" t="s">
        <v>4071</v>
      </c>
      <c r="S399" s="4" t="s">
        <v>2713</v>
      </c>
      <c r="T399" s="2"/>
      <c r="U399" s="77" t="str">
        <f t="shared" si="87"/>
        <v>N</v>
      </c>
      <c r="V399" s="77" t="str">
        <f t="shared" si="88"/>
        <v>N/A</v>
      </c>
      <c r="W399" s="34"/>
      <c r="X399" s="4" t="s">
        <v>4508</v>
      </c>
      <c r="Y399" s="2"/>
      <c r="Z399" s="2"/>
      <c r="AA399" s="84" t="str">
        <f t="shared" si="89"/>
        <v>N/A</v>
      </c>
      <c r="AB399" s="35">
        <v>0</v>
      </c>
      <c r="AC399" s="15">
        <f t="shared" si="90"/>
        <v>0</v>
      </c>
      <c r="AD399" s="2"/>
      <c r="AE399" s="92" t="str">
        <f t="shared" si="91"/>
        <v>N/A</v>
      </c>
      <c r="AF399" s="2"/>
      <c r="AG399" s="4" t="s">
        <v>2756</v>
      </c>
      <c r="AH399" s="89" t="str">
        <f t="shared" si="92"/>
        <v>No Build Required</v>
      </c>
      <c r="AI399" s="2" t="s">
        <v>4508</v>
      </c>
      <c r="AJ399" s="2" t="s">
        <v>4508</v>
      </c>
      <c r="AK399" s="84" t="str">
        <f>IF(Q399="",IF(U399="N","N/A",IF(AL399="","TBD",IF(AL399="N/A","N/A",IF(ISNUMBER(AL399),"Complete","")))),"Removed")</f>
        <v>N/A</v>
      </c>
      <c r="AL399" s="95" t="s">
        <v>4508</v>
      </c>
      <c r="AM399" s="89" t="str">
        <f>IF(Q399="",IF(AO399="","TBD",IF(AO399="N/A","N/A",IF(ISNUMBER(AO399),"Complete","TBD"))),"N/A")</f>
        <v>Complete</v>
      </c>
      <c r="AN399" s="2">
        <v>41015</v>
      </c>
      <c r="AO399" s="94">
        <v>40886</v>
      </c>
      <c r="AP399" s="97" t="str">
        <f>IF(Q399="",IF(AK399="N/A",IF(AM399="TBD","Waiting on Router","Ready"),"TBD"),"Removed")</f>
        <v>Ready</v>
      </c>
      <c r="AQ399" s="2">
        <v>41015</v>
      </c>
      <c r="AR399" s="4"/>
      <c r="AS399" s="7">
        <v>1</v>
      </c>
      <c r="AT399" s="2"/>
      <c r="AU399" s="2"/>
      <c r="AV399" s="4"/>
    </row>
    <row r="400" spans="1:48">
      <c r="A400" s="2">
        <v>40753</v>
      </c>
      <c r="B400" s="73" t="s">
        <v>2055</v>
      </c>
      <c r="C400" s="73" t="s">
        <v>154</v>
      </c>
      <c r="D400" s="73" t="s">
        <v>774</v>
      </c>
      <c r="E400" s="3" t="s">
        <v>2721</v>
      </c>
      <c r="F400" s="73" t="s">
        <v>956</v>
      </c>
      <c r="G400" s="73" t="s">
        <v>4851</v>
      </c>
      <c r="H400" s="4" t="s">
        <v>5754</v>
      </c>
      <c r="I400" s="4" t="s">
        <v>5627</v>
      </c>
      <c r="J400" s="4">
        <v>25177</v>
      </c>
      <c r="K400" s="4" t="s">
        <v>5755</v>
      </c>
      <c r="L400" s="4" t="s">
        <v>3712</v>
      </c>
      <c r="M400" s="4" t="s">
        <v>3713</v>
      </c>
      <c r="N400" s="4" t="s">
        <v>5756</v>
      </c>
      <c r="O400" s="4">
        <v>185</v>
      </c>
      <c r="P400" s="3"/>
      <c r="Q400" s="4"/>
      <c r="R400" s="4" t="s">
        <v>4071</v>
      </c>
      <c r="S400" s="4" t="s">
        <v>2713</v>
      </c>
      <c r="T400" s="2"/>
      <c r="U400" s="77" t="str">
        <f t="shared" si="87"/>
        <v>N</v>
      </c>
      <c r="V400" s="77" t="str">
        <f t="shared" si="88"/>
        <v>N/A</v>
      </c>
      <c r="W400" s="34"/>
      <c r="X400" s="4" t="s">
        <v>4508</v>
      </c>
      <c r="Y400" s="2"/>
      <c r="Z400" s="2"/>
      <c r="AA400" s="84" t="str">
        <f t="shared" si="89"/>
        <v>N/A</v>
      </c>
      <c r="AB400" s="35">
        <v>0</v>
      </c>
      <c r="AC400" s="15">
        <f t="shared" si="90"/>
        <v>0</v>
      </c>
      <c r="AD400" s="2"/>
      <c r="AE400" s="92" t="str">
        <f t="shared" si="91"/>
        <v>N/A</v>
      </c>
      <c r="AF400" s="2"/>
      <c r="AG400" s="4" t="s">
        <v>2756</v>
      </c>
      <c r="AH400" s="89" t="str">
        <f t="shared" si="92"/>
        <v>No Build Required</v>
      </c>
      <c r="AI400" s="2" t="s">
        <v>4508</v>
      </c>
      <c r="AJ400" s="2" t="s">
        <v>4508</v>
      </c>
      <c r="AK400" s="84" t="str">
        <f>IF(Q400="",IF(U400="N","N/A",IF(AL400="","TBD",IF(AL400="N/A","N/A",IF(ISNUMBER(AL400),"Complete","")))),"Removed")</f>
        <v>N/A</v>
      </c>
      <c r="AL400" s="95" t="s">
        <v>4508</v>
      </c>
      <c r="AM400" s="89" t="str">
        <f>IF(Q400="",IF(AO400="","TBD",IF(AO400="N/A","N/A",IF(ISNUMBER(AO400),"Complete","TBD"))),"N/A")</f>
        <v>Complete</v>
      </c>
      <c r="AN400" s="2"/>
      <c r="AO400" s="94">
        <v>40942</v>
      </c>
      <c r="AP400" s="97" t="str">
        <f>IF(Q400="",IF(AK400="N/A",IF(AM400="TBD","Waiting on Router","Ready"),"TBD"),"Removed")</f>
        <v>Ready</v>
      </c>
      <c r="AQ400" s="2"/>
      <c r="AR400" s="4"/>
      <c r="AS400" s="7">
        <v>1</v>
      </c>
      <c r="AT400" s="2"/>
      <c r="AU400" s="2"/>
      <c r="AV400" s="4"/>
    </row>
    <row r="401" spans="1:48">
      <c r="A401" s="2">
        <v>40753</v>
      </c>
      <c r="B401" s="73" t="s">
        <v>2056</v>
      </c>
      <c r="C401" s="73" t="s">
        <v>154</v>
      </c>
      <c r="D401" s="73" t="s">
        <v>774</v>
      </c>
      <c r="E401" s="3" t="s">
        <v>2721</v>
      </c>
      <c r="F401" s="73" t="s">
        <v>957</v>
      </c>
      <c r="G401" s="73" t="s">
        <v>4851</v>
      </c>
      <c r="H401" s="4" t="s">
        <v>5757</v>
      </c>
      <c r="I401" s="4" t="s">
        <v>102</v>
      </c>
      <c r="J401" s="4">
        <v>25306</v>
      </c>
      <c r="K401" s="4" t="s">
        <v>5758</v>
      </c>
      <c r="L401" s="4" t="s">
        <v>3712</v>
      </c>
      <c r="M401" s="4" t="s">
        <v>3713</v>
      </c>
      <c r="N401" s="4" t="s">
        <v>5759</v>
      </c>
      <c r="O401" s="4">
        <v>186</v>
      </c>
      <c r="P401" s="3"/>
      <c r="Q401" s="4"/>
      <c r="R401" s="4" t="s">
        <v>4071</v>
      </c>
      <c r="S401" s="4" t="s">
        <v>2713</v>
      </c>
      <c r="T401" s="2"/>
      <c r="U401" s="77" t="str">
        <f t="shared" si="87"/>
        <v>N</v>
      </c>
      <c r="V401" s="77" t="str">
        <f t="shared" si="88"/>
        <v>N/A</v>
      </c>
      <c r="W401" s="34"/>
      <c r="X401" s="4" t="s">
        <v>4508</v>
      </c>
      <c r="Y401" s="2"/>
      <c r="Z401" s="2"/>
      <c r="AA401" s="84" t="str">
        <f t="shared" si="89"/>
        <v>N/A</v>
      </c>
      <c r="AB401" s="35">
        <v>0</v>
      </c>
      <c r="AC401" s="15">
        <f t="shared" si="90"/>
        <v>0</v>
      </c>
      <c r="AD401" s="2"/>
      <c r="AE401" s="92" t="str">
        <f t="shared" si="91"/>
        <v>N/A</v>
      </c>
      <c r="AF401" s="2"/>
      <c r="AG401" s="4" t="s">
        <v>2756</v>
      </c>
      <c r="AH401" s="89" t="str">
        <f t="shared" si="92"/>
        <v>No Build Required</v>
      </c>
      <c r="AI401" s="2" t="s">
        <v>4508</v>
      </c>
      <c r="AJ401" s="2" t="s">
        <v>4508</v>
      </c>
      <c r="AK401" s="84" t="str">
        <f>IF(Q401="",IF(U401="N","N/A",IF(AL401="","TBD",IF(AL401="N/A","N/A",IF(ISNUMBER(AL401),"Complete","")))),"Removed")</f>
        <v>N/A</v>
      </c>
      <c r="AL401" s="95" t="s">
        <v>4508</v>
      </c>
      <c r="AM401" s="89" t="str">
        <f>IF(Q401="",IF(AO401="","TBD",IF(AO401="N/A","N/A",IF(ISNUMBER(AO401),"Complete","TBD"))),"N/A")</f>
        <v>Complete</v>
      </c>
      <c r="AN401" s="2"/>
      <c r="AO401" s="94">
        <v>40945</v>
      </c>
      <c r="AP401" s="97" t="str">
        <f>IF(Q401="",IF(AK401="N/A",IF(AM401="TBD","Waiting on Router","Ready"),"TBD"),"Removed")</f>
        <v>Ready</v>
      </c>
      <c r="AQ401" s="2"/>
      <c r="AR401" s="4"/>
      <c r="AS401" s="7">
        <v>1</v>
      </c>
      <c r="AT401" s="2"/>
      <c r="AU401" s="2"/>
      <c r="AV401" s="4"/>
    </row>
    <row r="402" spans="1:48">
      <c r="A402" s="1">
        <v>40753</v>
      </c>
      <c r="B402" s="72" t="s">
        <v>2057</v>
      </c>
      <c r="C402" s="72" t="s">
        <v>154</v>
      </c>
      <c r="D402" s="72" t="s">
        <v>774</v>
      </c>
      <c r="E402" s="18" t="s">
        <v>2721</v>
      </c>
      <c r="F402" s="73" t="s">
        <v>958</v>
      </c>
      <c r="G402" s="72" t="s">
        <v>4851</v>
      </c>
      <c r="H402" s="8" t="s">
        <v>5760</v>
      </c>
      <c r="I402" s="8" t="s">
        <v>5761</v>
      </c>
      <c r="J402" s="8">
        <v>25315</v>
      </c>
      <c r="K402" s="8" t="s">
        <v>5762</v>
      </c>
      <c r="L402" s="4" t="s">
        <v>3712</v>
      </c>
      <c r="M402" s="8" t="s">
        <v>3713</v>
      </c>
      <c r="N402" s="8" t="s">
        <v>5763</v>
      </c>
      <c r="O402" s="8">
        <v>187</v>
      </c>
      <c r="P402" s="18"/>
      <c r="Q402" s="4"/>
      <c r="R402" s="4" t="s">
        <v>4071</v>
      </c>
      <c r="S402" s="8" t="s">
        <v>2713</v>
      </c>
      <c r="T402" s="1"/>
      <c r="U402" s="77" t="str">
        <f t="shared" si="87"/>
        <v>N</v>
      </c>
      <c r="V402" s="77" t="str">
        <f t="shared" si="88"/>
        <v>N/A</v>
      </c>
      <c r="W402" s="32"/>
      <c r="X402" s="4" t="s">
        <v>4508</v>
      </c>
      <c r="Y402" s="1"/>
      <c r="Z402" s="1"/>
      <c r="AA402" s="84" t="str">
        <f t="shared" si="89"/>
        <v>N/A</v>
      </c>
      <c r="AB402" s="33">
        <v>0</v>
      </c>
      <c r="AC402" s="15">
        <f t="shared" si="90"/>
        <v>0</v>
      </c>
      <c r="AD402" s="1"/>
      <c r="AE402" s="92" t="str">
        <f t="shared" si="91"/>
        <v>N/A</v>
      </c>
      <c r="AF402" s="1"/>
      <c r="AG402" s="8" t="s">
        <v>2756</v>
      </c>
      <c r="AH402" s="89" t="str">
        <f t="shared" si="92"/>
        <v>No Build Required</v>
      </c>
      <c r="AI402" s="1" t="s">
        <v>4508</v>
      </c>
      <c r="AJ402" s="1" t="s">
        <v>4508</v>
      </c>
      <c r="AK402" s="84" t="str">
        <f>IF(Q402="",IF(U402="N","N/A",IF(AL402="","TBD",IF(AL402="N/A","N/A",IF(ISNUMBER(AL402),"Complete","")))),"Removed")</f>
        <v>N/A</v>
      </c>
      <c r="AL402" s="95" t="s">
        <v>4508</v>
      </c>
      <c r="AM402" s="89" t="str">
        <f>IF(Q402="",IF(AO402="","TBD",IF(AO402="N/A","N/A",IF(ISNUMBER(AO402),"Complete","TBD"))),"N/A")</f>
        <v>Complete</v>
      </c>
      <c r="AN402" s="1">
        <v>41047</v>
      </c>
      <c r="AO402" s="93">
        <v>41031</v>
      </c>
      <c r="AP402" s="97" t="str">
        <f>IF(Q402="",IF(AK402="N/A",IF(AM402="TBD","Waiting on Router","Ready"),"TBD"),"Removed")</f>
        <v>Ready</v>
      </c>
      <c r="AQ402" s="1">
        <v>41047</v>
      </c>
      <c r="AR402" s="4"/>
      <c r="AS402" s="9">
        <v>1</v>
      </c>
      <c r="AT402" s="1"/>
      <c r="AU402" s="1"/>
      <c r="AV402" s="4"/>
    </row>
    <row r="403" spans="1:48">
      <c r="A403" s="1">
        <v>40753</v>
      </c>
      <c r="B403" s="72" t="s">
        <v>2058</v>
      </c>
      <c r="C403" s="72" t="s">
        <v>154</v>
      </c>
      <c r="D403" s="72" t="s">
        <v>774</v>
      </c>
      <c r="E403" s="18" t="s">
        <v>2721</v>
      </c>
      <c r="F403" s="73" t="s">
        <v>959</v>
      </c>
      <c r="G403" s="72" t="s">
        <v>4851</v>
      </c>
      <c r="H403" s="8" t="s">
        <v>5764</v>
      </c>
      <c r="I403" s="8" t="s">
        <v>5765</v>
      </c>
      <c r="J403" s="8">
        <v>25201</v>
      </c>
      <c r="K403" s="8" t="s">
        <v>5766</v>
      </c>
      <c r="L403" s="4" t="s">
        <v>3712</v>
      </c>
      <c r="M403" s="8" t="s">
        <v>3713</v>
      </c>
      <c r="N403" s="8" t="s">
        <v>5767</v>
      </c>
      <c r="O403" s="8">
        <v>188</v>
      </c>
      <c r="P403" s="18"/>
      <c r="Q403" s="4"/>
      <c r="R403" s="4" t="s">
        <v>4071</v>
      </c>
      <c r="S403" s="8" t="s">
        <v>2713</v>
      </c>
      <c r="T403" s="1"/>
      <c r="U403" s="77" t="str">
        <f t="shared" si="87"/>
        <v>N</v>
      </c>
      <c r="V403" s="77" t="str">
        <f t="shared" si="88"/>
        <v>N/A</v>
      </c>
      <c r="W403" s="32"/>
      <c r="X403" s="4" t="s">
        <v>4508</v>
      </c>
      <c r="Y403" s="1"/>
      <c r="Z403" s="1"/>
      <c r="AA403" s="84" t="str">
        <f t="shared" si="89"/>
        <v>N/A</v>
      </c>
      <c r="AB403" s="33">
        <v>0</v>
      </c>
      <c r="AC403" s="15">
        <f t="shared" si="90"/>
        <v>0</v>
      </c>
      <c r="AD403" s="1"/>
      <c r="AE403" s="92" t="str">
        <f t="shared" si="91"/>
        <v>N/A</v>
      </c>
      <c r="AF403" s="1"/>
      <c r="AG403" s="8" t="s">
        <v>2756</v>
      </c>
      <c r="AH403" s="89" t="str">
        <f t="shared" si="92"/>
        <v>No Build Required</v>
      </c>
      <c r="AI403" s="1" t="s">
        <v>4508</v>
      </c>
      <c r="AJ403" s="1" t="s">
        <v>4508</v>
      </c>
      <c r="AK403" s="84" t="str">
        <f>IF(Q403="",IF(U403="N","N/A",IF(AL403="","TBD",IF(AL403="N/A","N/A",IF(ISNUMBER(AL403),"Complete","")))),"Removed")</f>
        <v>N/A</v>
      </c>
      <c r="AL403" s="95" t="s">
        <v>4508</v>
      </c>
      <c r="AM403" s="89" t="str">
        <f>IF(Q403="",IF(AO403="","TBD",IF(AO403="N/A","N/A",IF(ISNUMBER(AO403),"Complete","TBD"))),"N/A")</f>
        <v>Complete</v>
      </c>
      <c r="AN403" s="1"/>
      <c r="AO403" s="93">
        <v>40893</v>
      </c>
      <c r="AP403" s="97" t="str">
        <f>IF(Q403="",IF(AK403="N/A",IF(AM403="TBD","Waiting on Router","Ready"),"TBD"),"Removed")</f>
        <v>Ready</v>
      </c>
      <c r="AQ403" s="1"/>
      <c r="AR403" s="4"/>
      <c r="AS403" s="9">
        <v>1</v>
      </c>
      <c r="AT403" s="1"/>
      <c r="AU403" s="1"/>
      <c r="AV403" s="4"/>
    </row>
    <row r="404" spans="1:48">
      <c r="A404" s="2">
        <v>40753</v>
      </c>
      <c r="B404" s="73" t="s">
        <v>2059</v>
      </c>
      <c r="C404" s="73" t="s">
        <v>154</v>
      </c>
      <c r="D404" s="73" t="s">
        <v>774</v>
      </c>
      <c r="E404" s="3" t="s">
        <v>2721</v>
      </c>
      <c r="F404" s="73" t="s">
        <v>3438</v>
      </c>
      <c r="G404" s="73" t="s">
        <v>4851</v>
      </c>
      <c r="H404" s="4" t="s">
        <v>5768</v>
      </c>
      <c r="I404" s="4" t="s">
        <v>5627</v>
      </c>
      <c r="J404" s="4">
        <v>25177</v>
      </c>
      <c r="K404" s="4" t="s">
        <v>5769</v>
      </c>
      <c r="L404" s="4" t="s">
        <v>3712</v>
      </c>
      <c r="M404" s="4" t="s">
        <v>3713</v>
      </c>
      <c r="N404" s="4" t="s">
        <v>5770</v>
      </c>
      <c r="O404" s="4">
        <v>189</v>
      </c>
      <c r="P404" s="3"/>
      <c r="Q404" s="4"/>
      <c r="R404" s="4" t="s">
        <v>4071</v>
      </c>
      <c r="S404" s="4" t="s">
        <v>2713</v>
      </c>
      <c r="T404" s="2"/>
      <c r="U404" s="77" t="str">
        <f t="shared" si="87"/>
        <v>N</v>
      </c>
      <c r="V404" s="77" t="str">
        <f t="shared" si="88"/>
        <v>N/A</v>
      </c>
      <c r="W404" s="34"/>
      <c r="X404" s="4" t="s">
        <v>4508</v>
      </c>
      <c r="Y404" s="2"/>
      <c r="Z404" s="2"/>
      <c r="AA404" s="84" t="str">
        <f t="shared" si="89"/>
        <v>N/A</v>
      </c>
      <c r="AB404" s="35">
        <v>0</v>
      </c>
      <c r="AC404" s="15">
        <f t="shared" si="90"/>
        <v>0</v>
      </c>
      <c r="AD404" s="2"/>
      <c r="AE404" s="92" t="str">
        <f t="shared" si="91"/>
        <v>N/A</v>
      </c>
      <c r="AF404" s="2"/>
      <c r="AG404" s="4" t="s">
        <v>2756</v>
      </c>
      <c r="AH404" s="89" t="str">
        <f t="shared" si="92"/>
        <v>No Build Required</v>
      </c>
      <c r="AI404" s="2" t="s">
        <v>4508</v>
      </c>
      <c r="AJ404" s="2" t="s">
        <v>4508</v>
      </c>
      <c r="AK404" s="84" t="str">
        <f>IF(Q404="",IF(U404="N","N/A",IF(AL404="","TBD",IF(AL404="N/A","N/A",IF(ISNUMBER(AL404),"Complete","")))),"Removed")</f>
        <v>N/A</v>
      </c>
      <c r="AL404" s="95" t="s">
        <v>4508</v>
      </c>
      <c r="AM404" s="89" t="str">
        <f>IF(Q404="",IF(AO404="","TBD",IF(AO404="N/A","N/A",IF(ISNUMBER(AO404),"Complete","TBD"))),"N/A")</f>
        <v>Complete</v>
      </c>
      <c r="AN404" s="2"/>
      <c r="AO404" s="94">
        <v>40938</v>
      </c>
      <c r="AP404" s="97" t="str">
        <f>IF(Q404="",IF(AK404="N/A",IF(AM404="TBD","Waiting on Router","Ready"),"TBD"),"Removed")</f>
        <v>Ready</v>
      </c>
      <c r="AQ404" s="2"/>
      <c r="AR404" s="5"/>
      <c r="AS404" s="7">
        <v>1</v>
      </c>
      <c r="AT404" s="2"/>
      <c r="AU404" s="2"/>
      <c r="AV404" s="4"/>
    </row>
    <row r="405" spans="1:48">
      <c r="A405" s="1">
        <v>40753</v>
      </c>
      <c r="B405" s="72" t="s">
        <v>2060</v>
      </c>
      <c r="C405" s="72" t="s">
        <v>154</v>
      </c>
      <c r="D405" s="72" t="s">
        <v>774</v>
      </c>
      <c r="E405" s="18" t="s">
        <v>2721</v>
      </c>
      <c r="F405" s="73" t="s">
        <v>960</v>
      </c>
      <c r="G405" s="72" t="s">
        <v>4851</v>
      </c>
      <c r="H405" s="8" t="s">
        <v>5771</v>
      </c>
      <c r="I405" s="8" t="s">
        <v>5772</v>
      </c>
      <c r="J405" s="8">
        <v>25015</v>
      </c>
      <c r="K405" s="8" t="s">
        <v>5773</v>
      </c>
      <c r="L405" s="4" t="s">
        <v>3712</v>
      </c>
      <c r="M405" s="8" t="s">
        <v>3713</v>
      </c>
      <c r="N405" s="8" t="s">
        <v>5774</v>
      </c>
      <c r="O405" s="8">
        <v>190</v>
      </c>
      <c r="P405" s="18"/>
      <c r="Q405" s="4"/>
      <c r="R405" s="4" t="s">
        <v>4071</v>
      </c>
      <c r="S405" s="8" t="s">
        <v>2713</v>
      </c>
      <c r="T405" s="1"/>
      <c r="U405" s="77" t="str">
        <f t="shared" si="87"/>
        <v>N</v>
      </c>
      <c r="V405" s="77" t="str">
        <f t="shared" si="88"/>
        <v>N/A</v>
      </c>
      <c r="W405" s="32"/>
      <c r="X405" s="4" t="s">
        <v>4508</v>
      </c>
      <c r="Y405" s="1"/>
      <c r="Z405" s="1"/>
      <c r="AA405" s="84" t="str">
        <f t="shared" si="89"/>
        <v>N/A</v>
      </c>
      <c r="AB405" s="33">
        <v>0</v>
      </c>
      <c r="AC405" s="15">
        <f t="shared" si="90"/>
        <v>0</v>
      </c>
      <c r="AD405" s="1"/>
      <c r="AE405" s="92" t="str">
        <f t="shared" si="91"/>
        <v>N/A</v>
      </c>
      <c r="AF405" s="1"/>
      <c r="AG405" s="8" t="s">
        <v>2756</v>
      </c>
      <c r="AH405" s="89" t="str">
        <f t="shared" si="92"/>
        <v>No Build Required</v>
      </c>
      <c r="AI405" s="1" t="s">
        <v>4508</v>
      </c>
      <c r="AJ405" s="1" t="s">
        <v>4508</v>
      </c>
      <c r="AK405" s="84" t="str">
        <f>IF(Q405="",IF(U405="N","N/A",IF(AL405="","TBD",IF(AL405="N/A","N/A",IF(ISNUMBER(AL405),"Complete","")))),"Removed")</f>
        <v>N/A</v>
      </c>
      <c r="AL405" s="95" t="s">
        <v>4508</v>
      </c>
      <c r="AM405" s="89" t="str">
        <f>IF(Q405="",IF(AO405="","TBD",IF(AO405="N/A","N/A",IF(ISNUMBER(AO405),"Complete","TBD"))),"N/A")</f>
        <v>Complete</v>
      </c>
      <c r="AN405" s="1"/>
      <c r="AO405" s="93">
        <v>40945</v>
      </c>
      <c r="AP405" s="97" t="str">
        <f>IF(Q405="",IF(AK405="N/A",IF(AM405="TBD","Waiting on Router","Ready"),"TBD"),"Removed")</f>
        <v>Ready</v>
      </c>
      <c r="AQ405" s="1"/>
      <c r="AR405" s="4"/>
      <c r="AS405" s="9">
        <v>1</v>
      </c>
      <c r="AT405" s="1"/>
      <c r="AU405" s="1"/>
      <c r="AV405" s="4"/>
    </row>
    <row r="406" spans="1:48">
      <c r="A406" s="1">
        <v>40753</v>
      </c>
      <c r="B406" s="72" t="s">
        <v>2061</v>
      </c>
      <c r="C406" s="72" t="s">
        <v>154</v>
      </c>
      <c r="D406" s="72" t="s">
        <v>774</v>
      </c>
      <c r="E406" s="18" t="s">
        <v>2721</v>
      </c>
      <c r="F406" s="73" t="s">
        <v>961</v>
      </c>
      <c r="G406" s="72" t="s">
        <v>4851</v>
      </c>
      <c r="H406" s="8" t="s">
        <v>5775</v>
      </c>
      <c r="I406" s="8" t="s">
        <v>5776</v>
      </c>
      <c r="J406" s="8">
        <v>25303</v>
      </c>
      <c r="K406" s="8" t="s">
        <v>5777</v>
      </c>
      <c r="L406" s="4" t="s">
        <v>3712</v>
      </c>
      <c r="M406" s="8" t="s">
        <v>3713</v>
      </c>
      <c r="N406" s="8" t="s">
        <v>5778</v>
      </c>
      <c r="O406" s="8">
        <v>191</v>
      </c>
      <c r="P406" s="18"/>
      <c r="Q406" s="4"/>
      <c r="R406" s="4" t="s">
        <v>4071</v>
      </c>
      <c r="S406" s="8" t="s">
        <v>2713</v>
      </c>
      <c r="T406" s="1"/>
      <c r="U406" s="77" t="str">
        <f t="shared" si="87"/>
        <v>N</v>
      </c>
      <c r="V406" s="77" t="str">
        <f t="shared" si="88"/>
        <v>N/A</v>
      </c>
      <c r="W406" s="32"/>
      <c r="X406" s="4" t="s">
        <v>4508</v>
      </c>
      <c r="Y406" s="1"/>
      <c r="Z406" s="1"/>
      <c r="AA406" s="84" t="str">
        <f t="shared" si="89"/>
        <v>N/A</v>
      </c>
      <c r="AB406" s="33">
        <v>0</v>
      </c>
      <c r="AC406" s="15">
        <f t="shared" si="90"/>
        <v>0</v>
      </c>
      <c r="AD406" s="1"/>
      <c r="AE406" s="92" t="str">
        <f t="shared" si="91"/>
        <v>N/A</v>
      </c>
      <c r="AF406" s="1"/>
      <c r="AG406" s="8" t="s">
        <v>2756</v>
      </c>
      <c r="AH406" s="89" t="str">
        <f t="shared" si="92"/>
        <v>No Build Required</v>
      </c>
      <c r="AI406" s="1" t="s">
        <v>4508</v>
      </c>
      <c r="AJ406" s="1" t="s">
        <v>4508</v>
      </c>
      <c r="AK406" s="84" t="str">
        <f>IF(Q406="",IF(U406="N","N/A",IF(AL406="","TBD",IF(AL406="N/A","N/A",IF(ISNUMBER(AL406),"Complete","")))),"Removed")</f>
        <v>N/A</v>
      </c>
      <c r="AL406" s="95" t="s">
        <v>4508</v>
      </c>
      <c r="AM406" s="89" t="str">
        <f>IF(Q406="",IF(AO406="","TBD",IF(AO406="N/A","N/A",IF(ISNUMBER(AO406),"Complete","TBD"))),"N/A")</f>
        <v>Complete</v>
      </c>
      <c r="AN406" s="1">
        <v>41015</v>
      </c>
      <c r="AO406" s="93">
        <v>40739</v>
      </c>
      <c r="AP406" s="97" t="str">
        <f>IF(Q406="",IF(AK406="N/A",IF(AM406="TBD","Waiting on Router","Ready"),"TBD"),"Removed")</f>
        <v>Ready</v>
      </c>
      <c r="AQ406" s="1">
        <v>41015</v>
      </c>
      <c r="AR406" s="4"/>
      <c r="AS406" s="9">
        <v>1</v>
      </c>
      <c r="AT406" s="1"/>
      <c r="AU406" s="1"/>
      <c r="AV406" s="4"/>
    </row>
    <row r="407" spans="1:48">
      <c r="A407" s="2">
        <v>40753</v>
      </c>
      <c r="B407" s="73" t="s">
        <v>2062</v>
      </c>
      <c r="C407" s="73" t="s">
        <v>154</v>
      </c>
      <c r="D407" s="73" t="s">
        <v>774</v>
      </c>
      <c r="E407" s="3" t="s">
        <v>2721</v>
      </c>
      <c r="F407" s="73" t="s">
        <v>962</v>
      </c>
      <c r="G407" s="73" t="s">
        <v>4851</v>
      </c>
      <c r="H407" s="4" t="s">
        <v>5779</v>
      </c>
      <c r="I407" s="4" t="s">
        <v>102</v>
      </c>
      <c r="J407" s="4">
        <v>25312</v>
      </c>
      <c r="K407" s="4" t="s">
        <v>5780</v>
      </c>
      <c r="L407" s="4" t="s">
        <v>3712</v>
      </c>
      <c r="M407" s="4" t="s">
        <v>3713</v>
      </c>
      <c r="N407" s="4" t="s">
        <v>5781</v>
      </c>
      <c r="O407" s="4">
        <v>192</v>
      </c>
      <c r="P407" s="3"/>
      <c r="Q407" s="4"/>
      <c r="R407" s="4" t="s">
        <v>4071</v>
      </c>
      <c r="S407" s="4" t="s">
        <v>2713</v>
      </c>
      <c r="T407" s="2"/>
      <c r="U407" s="77" t="str">
        <f t="shared" si="87"/>
        <v>N</v>
      </c>
      <c r="V407" s="77" t="str">
        <f t="shared" si="88"/>
        <v>N/A</v>
      </c>
      <c r="W407" s="34"/>
      <c r="X407" s="4" t="s">
        <v>4508</v>
      </c>
      <c r="Y407" s="2"/>
      <c r="Z407" s="2"/>
      <c r="AA407" s="84" t="str">
        <f t="shared" si="89"/>
        <v>N/A</v>
      </c>
      <c r="AB407" s="35">
        <v>0</v>
      </c>
      <c r="AC407" s="15">
        <f t="shared" si="90"/>
        <v>0</v>
      </c>
      <c r="AD407" s="2"/>
      <c r="AE407" s="92" t="str">
        <f t="shared" si="91"/>
        <v>N/A</v>
      </c>
      <c r="AF407" s="2"/>
      <c r="AG407" s="4" t="s">
        <v>2756</v>
      </c>
      <c r="AH407" s="89" t="str">
        <f t="shared" si="92"/>
        <v>No Build Required</v>
      </c>
      <c r="AI407" s="2" t="s">
        <v>4508</v>
      </c>
      <c r="AJ407" s="2" t="s">
        <v>4508</v>
      </c>
      <c r="AK407" s="84" t="str">
        <f>IF(Q407="",IF(U407="N","N/A",IF(AL407="","TBD",IF(AL407="N/A","N/A",IF(ISNUMBER(AL407),"Complete","")))),"Removed")</f>
        <v>N/A</v>
      </c>
      <c r="AL407" s="95" t="s">
        <v>4508</v>
      </c>
      <c r="AM407" s="89" t="str">
        <f>IF(Q407="",IF(AO407="","TBD",IF(AO407="N/A","N/A",IF(ISNUMBER(AO407),"Complete","TBD"))),"N/A")</f>
        <v>Complete</v>
      </c>
      <c r="AN407" s="2">
        <v>40912</v>
      </c>
      <c r="AO407" s="94">
        <v>40736</v>
      </c>
      <c r="AP407" s="97" t="str">
        <f>IF(Q407="",IF(AK407="N/A",IF(AM407="TBD","Waiting on Router","Ready"),"TBD"),"Removed")</f>
        <v>Ready</v>
      </c>
      <c r="AQ407" s="2">
        <v>40913</v>
      </c>
      <c r="AR407" s="4"/>
      <c r="AS407" s="7">
        <v>1</v>
      </c>
      <c r="AT407" s="2"/>
      <c r="AU407" s="2"/>
      <c r="AV407" s="4"/>
    </row>
    <row r="408" spans="1:48">
      <c r="A408" s="1">
        <v>40753</v>
      </c>
      <c r="B408" s="72" t="s">
        <v>2063</v>
      </c>
      <c r="C408" s="72" t="s">
        <v>154</v>
      </c>
      <c r="D408" s="72" t="s">
        <v>774</v>
      </c>
      <c r="E408" s="18" t="s">
        <v>2721</v>
      </c>
      <c r="F408" s="73" t="s">
        <v>963</v>
      </c>
      <c r="G408" s="72" t="s">
        <v>4851</v>
      </c>
      <c r="H408" s="8" t="s">
        <v>5782</v>
      </c>
      <c r="I408" s="8" t="s">
        <v>5783</v>
      </c>
      <c r="J408" s="8">
        <v>25143</v>
      </c>
      <c r="K408" s="8" t="s">
        <v>5784</v>
      </c>
      <c r="L408" s="4" t="s">
        <v>3712</v>
      </c>
      <c r="M408" s="8" t="s">
        <v>3713</v>
      </c>
      <c r="N408" s="8" t="s">
        <v>5785</v>
      </c>
      <c r="O408" s="8">
        <v>193</v>
      </c>
      <c r="P408" s="18"/>
      <c r="Q408" s="4"/>
      <c r="R408" s="4" t="s">
        <v>4071</v>
      </c>
      <c r="S408" s="8" t="s">
        <v>2713</v>
      </c>
      <c r="T408" s="1"/>
      <c r="U408" s="77" t="str">
        <f t="shared" si="87"/>
        <v>N</v>
      </c>
      <c r="V408" s="77" t="str">
        <f t="shared" si="88"/>
        <v>N/A</v>
      </c>
      <c r="W408" s="32"/>
      <c r="X408" s="4" t="s">
        <v>4508</v>
      </c>
      <c r="Y408" s="1"/>
      <c r="Z408" s="1"/>
      <c r="AA408" s="84" t="str">
        <f t="shared" si="89"/>
        <v>N/A</v>
      </c>
      <c r="AB408" s="33">
        <v>0</v>
      </c>
      <c r="AC408" s="15">
        <f t="shared" si="90"/>
        <v>0</v>
      </c>
      <c r="AD408" s="1"/>
      <c r="AE408" s="92" t="str">
        <f t="shared" si="91"/>
        <v>N/A</v>
      </c>
      <c r="AF408" s="1"/>
      <c r="AG408" s="8" t="s">
        <v>2756</v>
      </c>
      <c r="AH408" s="89" t="str">
        <f t="shared" si="92"/>
        <v>No Build Required</v>
      </c>
      <c r="AI408" s="1" t="s">
        <v>4508</v>
      </c>
      <c r="AJ408" s="1" t="s">
        <v>4508</v>
      </c>
      <c r="AK408" s="84" t="str">
        <f>IF(Q408="",IF(U408="N","N/A",IF(AL408="","TBD",IF(AL408="N/A","N/A",IF(ISNUMBER(AL408),"Complete","")))),"Removed")</f>
        <v>N/A</v>
      </c>
      <c r="AL408" s="95" t="s">
        <v>4508</v>
      </c>
      <c r="AM408" s="89" t="str">
        <f>IF(Q408="",IF(AO408="","TBD",IF(AO408="N/A","N/A",IF(ISNUMBER(AO408),"Complete","TBD"))),"N/A")</f>
        <v>Complete</v>
      </c>
      <c r="AN408" s="1">
        <v>40912</v>
      </c>
      <c r="AO408" s="93">
        <v>40737</v>
      </c>
      <c r="AP408" s="97" t="str">
        <f>IF(Q408="",IF(AK408="N/A",IF(AM408="TBD","Waiting on Router","Ready"),"TBD"),"Removed")</f>
        <v>Ready</v>
      </c>
      <c r="AQ408" s="1">
        <v>40913</v>
      </c>
      <c r="AR408" s="4"/>
      <c r="AS408" s="9">
        <v>1</v>
      </c>
      <c r="AT408" s="1"/>
      <c r="AU408" s="1"/>
      <c r="AV408" s="4"/>
    </row>
    <row r="409" spans="1:48">
      <c r="A409" s="1">
        <v>40753</v>
      </c>
      <c r="B409" s="72" t="s">
        <v>2064</v>
      </c>
      <c r="C409" s="72" t="s">
        <v>154</v>
      </c>
      <c r="D409" s="72" t="s">
        <v>774</v>
      </c>
      <c r="E409" s="18" t="s">
        <v>2721</v>
      </c>
      <c r="F409" s="73" t="s">
        <v>964</v>
      </c>
      <c r="G409" s="72" t="s">
        <v>4851</v>
      </c>
      <c r="H409" s="8" t="s">
        <v>5786</v>
      </c>
      <c r="I409" s="8" t="s">
        <v>102</v>
      </c>
      <c r="J409" s="8">
        <v>25314</v>
      </c>
      <c r="K409" s="8" t="s">
        <v>5787</v>
      </c>
      <c r="L409" s="4" t="s">
        <v>3712</v>
      </c>
      <c r="M409" s="8" t="s">
        <v>3713</v>
      </c>
      <c r="N409" s="8" t="s">
        <v>5788</v>
      </c>
      <c r="O409" s="8">
        <v>194</v>
      </c>
      <c r="P409" s="18"/>
      <c r="Q409" s="4"/>
      <c r="R409" s="4" t="s">
        <v>4071</v>
      </c>
      <c r="S409" s="8" t="s">
        <v>2713</v>
      </c>
      <c r="T409" s="1"/>
      <c r="U409" s="77" t="str">
        <f t="shared" si="87"/>
        <v>N</v>
      </c>
      <c r="V409" s="77" t="str">
        <f t="shared" si="88"/>
        <v>N/A</v>
      </c>
      <c r="W409" s="32"/>
      <c r="X409" s="4" t="s">
        <v>4508</v>
      </c>
      <c r="Y409" s="1"/>
      <c r="Z409" s="1"/>
      <c r="AA409" s="84" t="str">
        <f t="shared" si="89"/>
        <v>N/A</v>
      </c>
      <c r="AB409" s="33">
        <v>0</v>
      </c>
      <c r="AC409" s="15">
        <f t="shared" si="90"/>
        <v>0</v>
      </c>
      <c r="AD409" s="1"/>
      <c r="AE409" s="92" t="str">
        <f t="shared" si="91"/>
        <v>N/A</v>
      </c>
      <c r="AF409" s="1"/>
      <c r="AG409" s="8" t="s">
        <v>2756</v>
      </c>
      <c r="AH409" s="89" t="str">
        <f t="shared" si="92"/>
        <v>No Build Required</v>
      </c>
      <c r="AI409" s="1" t="s">
        <v>4508</v>
      </c>
      <c r="AJ409" s="1" t="s">
        <v>4508</v>
      </c>
      <c r="AK409" s="84" t="str">
        <f>IF(Q409="",IF(U409="N","N/A",IF(AL409="","TBD",IF(AL409="N/A","N/A",IF(ISNUMBER(AL409),"Complete","")))),"Removed")</f>
        <v>N/A</v>
      </c>
      <c r="AL409" s="95" t="s">
        <v>4508</v>
      </c>
      <c r="AM409" s="89" t="str">
        <f>IF(Q409="",IF(AO409="","TBD",IF(AO409="N/A","N/A",IF(ISNUMBER(AO409),"Complete","TBD"))),"N/A")</f>
        <v>Complete</v>
      </c>
      <c r="AN409" s="1"/>
      <c r="AO409" s="93">
        <v>41193</v>
      </c>
      <c r="AP409" s="97" t="str">
        <f>IF(Q409="",IF(AK409="N/A",IF(AM409="TBD","Waiting on Router","Ready"),"TBD"),"Removed")</f>
        <v>Ready</v>
      </c>
      <c r="AQ409" s="1"/>
      <c r="AR409" s="4"/>
      <c r="AS409" s="9">
        <v>1</v>
      </c>
      <c r="AT409" s="1"/>
      <c r="AU409" s="1"/>
      <c r="AV409" s="4"/>
    </row>
    <row r="410" spans="1:48">
      <c r="A410" s="1">
        <v>40753</v>
      </c>
      <c r="B410" s="72" t="s">
        <v>2065</v>
      </c>
      <c r="C410" s="72" t="s">
        <v>154</v>
      </c>
      <c r="D410" s="72" t="s">
        <v>774</v>
      </c>
      <c r="E410" s="18" t="s">
        <v>2721</v>
      </c>
      <c r="F410" s="73" t="s">
        <v>965</v>
      </c>
      <c r="G410" s="72" t="s">
        <v>4851</v>
      </c>
      <c r="H410" s="8" t="s">
        <v>5789</v>
      </c>
      <c r="I410" s="8" t="s">
        <v>102</v>
      </c>
      <c r="J410" s="8">
        <v>25301</v>
      </c>
      <c r="K410" s="8" t="s">
        <v>5790</v>
      </c>
      <c r="L410" s="4" t="s">
        <v>3712</v>
      </c>
      <c r="M410" s="8" t="s">
        <v>3713</v>
      </c>
      <c r="N410" s="8" t="s">
        <v>5791</v>
      </c>
      <c r="O410" s="8">
        <v>195</v>
      </c>
      <c r="P410" s="18"/>
      <c r="Q410" s="4"/>
      <c r="R410" s="4" t="s">
        <v>4071</v>
      </c>
      <c r="S410" s="8" t="s">
        <v>2713</v>
      </c>
      <c r="T410" s="1"/>
      <c r="U410" s="77" t="str">
        <f t="shared" si="87"/>
        <v>N</v>
      </c>
      <c r="V410" s="77" t="str">
        <f t="shared" si="88"/>
        <v>N/A</v>
      </c>
      <c r="W410" s="32"/>
      <c r="X410" s="4" t="s">
        <v>4508</v>
      </c>
      <c r="Y410" s="1"/>
      <c r="Z410" s="1"/>
      <c r="AA410" s="84" t="str">
        <f t="shared" si="89"/>
        <v>N/A</v>
      </c>
      <c r="AB410" s="33">
        <v>0</v>
      </c>
      <c r="AC410" s="15">
        <f t="shared" si="90"/>
        <v>0</v>
      </c>
      <c r="AD410" s="1"/>
      <c r="AE410" s="92" t="str">
        <f t="shared" si="91"/>
        <v>N/A</v>
      </c>
      <c r="AF410" s="1"/>
      <c r="AG410" s="8" t="s">
        <v>2756</v>
      </c>
      <c r="AH410" s="89" t="str">
        <f t="shared" si="92"/>
        <v>No Build Required</v>
      </c>
      <c r="AI410" s="1" t="s">
        <v>4508</v>
      </c>
      <c r="AJ410" s="1" t="s">
        <v>4508</v>
      </c>
      <c r="AK410" s="84" t="str">
        <f>IF(Q410="",IF(U410="N","N/A",IF(AL410="","TBD",IF(AL410="N/A","N/A",IF(ISNUMBER(AL410),"Complete","")))),"Removed")</f>
        <v>N/A</v>
      </c>
      <c r="AL410" s="95" t="s">
        <v>4508</v>
      </c>
      <c r="AM410" s="89" t="str">
        <f>IF(Q410="",IF(AO410="","TBD",IF(AO410="N/A","N/A",IF(ISNUMBER(AO410),"Complete","TBD"))),"N/A")</f>
        <v>Complete</v>
      </c>
      <c r="AN410" s="1"/>
      <c r="AO410" s="93">
        <v>40945</v>
      </c>
      <c r="AP410" s="97" t="str">
        <f>IF(Q410="",IF(AK410="N/A",IF(AM410="TBD","Waiting on Router","Ready"),"TBD"),"Removed")</f>
        <v>Ready</v>
      </c>
      <c r="AQ410" s="1"/>
      <c r="AR410" s="4"/>
      <c r="AS410" s="9">
        <v>1</v>
      </c>
      <c r="AT410" s="1"/>
      <c r="AU410" s="1"/>
      <c r="AV410" s="4"/>
    </row>
    <row r="411" spans="1:48">
      <c r="A411" s="1">
        <v>40753</v>
      </c>
      <c r="B411" s="72" t="s">
        <v>2066</v>
      </c>
      <c r="C411" s="72" t="s">
        <v>154</v>
      </c>
      <c r="D411" s="72" t="s">
        <v>774</v>
      </c>
      <c r="E411" s="18" t="s">
        <v>2721</v>
      </c>
      <c r="F411" s="73" t="s">
        <v>966</v>
      </c>
      <c r="G411" s="72" t="s">
        <v>4851</v>
      </c>
      <c r="H411" s="8" t="s">
        <v>5792</v>
      </c>
      <c r="I411" s="8" t="s">
        <v>5674</v>
      </c>
      <c r="J411" s="8">
        <v>25071</v>
      </c>
      <c r="K411" s="8" t="s">
        <v>5793</v>
      </c>
      <c r="L411" s="4" t="s">
        <v>3712</v>
      </c>
      <c r="M411" s="8" t="s">
        <v>3713</v>
      </c>
      <c r="N411" s="8" t="s">
        <v>5794</v>
      </c>
      <c r="O411" s="8">
        <v>196</v>
      </c>
      <c r="P411" s="18"/>
      <c r="Q411" s="4"/>
      <c r="R411" s="4" t="s">
        <v>4071</v>
      </c>
      <c r="S411" s="8" t="s">
        <v>2713</v>
      </c>
      <c r="T411" s="1"/>
      <c r="U411" s="77" t="str">
        <f t="shared" si="87"/>
        <v>N</v>
      </c>
      <c r="V411" s="77" t="str">
        <f t="shared" si="88"/>
        <v>N/A</v>
      </c>
      <c r="W411" s="32"/>
      <c r="X411" s="4" t="s">
        <v>4508</v>
      </c>
      <c r="Y411" s="1"/>
      <c r="Z411" s="1"/>
      <c r="AA411" s="84" t="str">
        <f t="shared" si="89"/>
        <v>N/A</v>
      </c>
      <c r="AB411" s="33">
        <v>0</v>
      </c>
      <c r="AC411" s="15">
        <f t="shared" si="90"/>
        <v>0</v>
      </c>
      <c r="AD411" s="1"/>
      <c r="AE411" s="92" t="str">
        <f t="shared" si="91"/>
        <v>N/A</v>
      </c>
      <c r="AF411" s="1"/>
      <c r="AG411" s="8" t="s">
        <v>2756</v>
      </c>
      <c r="AH411" s="89" t="str">
        <f t="shared" si="92"/>
        <v>No Build Required</v>
      </c>
      <c r="AI411" s="1" t="s">
        <v>4508</v>
      </c>
      <c r="AJ411" s="1" t="s">
        <v>4508</v>
      </c>
      <c r="AK411" s="84" t="str">
        <f>IF(Q411="",IF(U411="N","N/A",IF(AL411="","TBD",IF(AL411="N/A","N/A",IF(ISNUMBER(AL411),"Complete","")))),"Removed")</f>
        <v>N/A</v>
      </c>
      <c r="AL411" s="95" t="s">
        <v>4508</v>
      </c>
      <c r="AM411" s="89" t="str">
        <f>IF(Q411="",IF(AO411="","TBD",IF(AO411="N/A","N/A",IF(ISNUMBER(AO411),"Complete","TBD"))),"N/A")</f>
        <v>Complete</v>
      </c>
      <c r="AN411" s="2">
        <v>41131</v>
      </c>
      <c r="AO411" s="93">
        <v>41115</v>
      </c>
      <c r="AP411" s="97" t="str">
        <f>IF(Q411="",IF(AK411="N/A",IF(AM411="TBD","Waiting on Router","Ready"),"TBD"),"Removed")</f>
        <v>Ready</v>
      </c>
      <c r="AQ411" s="2">
        <v>41131</v>
      </c>
      <c r="AR411" s="4"/>
      <c r="AS411" s="9">
        <v>1</v>
      </c>
      <c r="AT411" s="1"/>
      <c r="AU411" s="1"/>
      <c r="AV411" s="4"/>
    </row>
    <row r="412" spans="1:48">
      <c r="A412" s="1">
        <v>40753</v>
      </c>
      <c r="B412" s="72" t="s">
        <v>2067</v>
      </c>
      <c r="C412" s="72" t="s">
        <v>154</v>
      </c>
      <c r="D412" s="72" t="s">
        <v>774</v>
      </c>
      <c r="E412" s="18" t="s">
        <v>2721</v>
      </c>
      <c r="F412" s="73" t="s">
        <v>967</v>
      </c>
      <c r="G412" s="72" t="s">
        <v>4851</v>
      </c>
      <c r="H412" s="8" t="s">
        <v>5795</v>
      </c>
      <c r="I412" s="8" t="s">
        <v>102</v>
      </c>
      <c r="J412" s="8">
        <v>25313</v>
      </c>
      <c r="K412" s="8" t="s">
        <v>5796</v>
      </c>
      <c r="L412" s="4" t="s">
        <v>3712</v>
      </c>
      <c r="M412" s="8" t="s">
        <v>3713</v>
      </c>
      <c r="N412" s="8" t="s">
        <v>5797</v>
      </c>
      <c r="O412" s="8">
        <v>197</v>
      </c>
      <c r="P412" s="18"/>
      <c r="Q412" s="4"/>
      <c r="R412" s="4" t="s">
        <v>4071</v>
      </c>
      <c r="S412" s="8" t="s">
        <v>2713</v>
      </c>
      <c r="T412" s="1"/>
      <c r="U412" s="77" t="str">
        <f t="shared" si="87"/>
        <v>N</v>
      </c>
      <c r="V412" s="77" t="str">
        <f t="shared" si="88"/>
        <v>N/A</v>
      </c>
      <c r="W412" s="32"/>
      <c r="X412" s="4" t="s">
        <v>4508</v>
      </c>
      <c r="Y412" s="1"/>
      <c r="Z412" s="1"/>
      <c r="AA412" s="84" t="str">
        <f t="shared" si="89"/>
        <v>N/A</v>
      </c>
      <c r="AB412" s="33">
        <v>0</v>
      </c>
      <c r="AC412" s="15">
        <f t="shared" si="90"/>
        <v>0</v>
      </c>
      <c r="AD412" s="1"/>
      <c r="AE412" s="92" t="str">
        <f t="shared" si="91"/>
        <v>N/A</v>
      </c>
      <c r="AF412" s="1"/>
      <c r="AG412" s="8" t="s">
        <v>2756</v>
      </c>
      <c r="AH412" s="89" t="str">
        <f t="shared" si="92"/>
        <v>No Build Required</v>
      </c>
      <c r="AI412" s="1" t="s">
        <v>4508</v>
      </c>
      <c r="AJ412" s="1" t="s">
        <v>4508</v>
      </c>
      <c r="AK412" s="84" t="str">
        <f>IF(Q412="",IF(U412="N","N/A",IF(AL412="","TBD",IF(AL412="N/A","N/A",IF(ISNUMBER(AL412),"Complete","")))),"Removed")</f>
        <v>N/A</v>
      </c>
      <c r="AL412" s="95" t="s">
        <v>4508</v>
      </c>
      <c r="AM412" s="89" t="str">
        <f>IF(Q412="",IF(AO412="","TBD",IF(AO412="N/A","N/A",IF(ISNUMBER(AO412),"Complete","TBD"))),"N/A")</f>
        <v>Complete</v>
      </c>
      <c r="AN412" s="1">
        <v>40912</v>
      </c>
      <c r="AO412" s="93">
        <v>40737</v>
      </c>
      <c r="AP412" s="97" t="str">
        <f>IF(Q412="",IF(AK412="N/A",IF(AM412="TBD","Waiting on Router","Ready"),"TBD"),"Removed")</f>
        <v>Ready</v>
      </c>
      <c r="AQ412" s="1">
        <v>40913</v>
      </c>
      <c r="AR412" s="4"/>
      <c r="AS412" s="9">
        <v>1</v>
      </c>
      <c r="AT412" s="1"/>
      <c r="AU412" s="1"/>
      <c r="AV412" s="4"/>
    </row>
    <row r="413" spans="1:48">
      <c r="A413" s="1">
        <v>40753</v>
      </c>
      <c r="B413" s="72" t="s">
        <v>2068</v>
      </c>
      <c r="C413" s="72" t="s">
        <v>154</v>
      </c>
      <c r="D413" s="72" t="s">
        <v>774</v>
      </c>
      <c r="E413" s="18" t="s">
        <v>2721</v>
      </c>
      <c r="F413" s="73" t="s">
        <v>968</v>
      </c>
      <c r="G413" s="72" t="s">
        <v>4851</v>
      </c>
      <c r="H413" s="8" t="s">
        <v>5798</v>
      </c>
      <c r="I413" s="8" t="s">
        <v>5799</v>
      </c>
      <c r="J413" s="8">
        <v>25162</v>
      </c>
      <c r="K413" s="8" t="s">
        <v>5800</v>
      </c>
      <c r="L413" s="4" t="s">
        <v>3712</v>
      </c>
      <c r="M413" s="8" t="s">
        <v>3713</v>
      </c>
      <c r="N413" s="8" t="s">
        <v>5801</v>
      </c>
      <c r="O413" s="8">
        <v>198</v>
      </c>
      <c r="P413" s="18"/>
      <c r="Q413" s="4"/>
      <c r="R413" s="4" t="s">
        <v>4071</v>
      </c>
      <c r="S413" s="8" t="s">
        <v>2713</v>
      </c>
      <c r="T413" s="1"/>
      <c r="U413" s="77" t="str">
        <f t="shared" si="87"/>
        <v>N</v>
      </c>
      <c r="V413" s="77" t="str">
        <f t="shared" si="88"/>
        <v>N/A</v>
      </c>
      <c r="W413" s="32"/>
      <c r="X413" s="4" t="s">
        <v>4508</v>
      </c>
      <c r="Y413" s="1"/>
      <c r="Z413" s="1"/>
      <c r="AA413" s="84" t="str">
        <f t="shared" si="89"/>
        <v>N/A</v>
      </c>
      <c r="AB413" s="33">
        <v>0</v>
      </c>
      <c r="AC413" s="15">
        <f t="shared" si="90"/>
        <v>0</v>
      </c>
      <c r="AD413" s="1"/>
      <c r="AE413" s="92" t="str">
        <f t="shared" si="91"/>
        <v>N/A</v>
      </c>
      <c r="AF413" s="1"/>
      <c r="AG413" s="8" t="s">
        <v>2756</v>
      </c>
      <c r="AH413" s="89" t="str">
        <f t="shared" si="92"/>
        <v>No Build Required</v>
      </c>
      <c r="AI413" s="1" t="s">
        <v>4508</v>
      </c>
      <c r="AJ413" s="1" t="s">
        <v>4508</v>
      </c>
      <c r="AK413" s="84" t="str">
        <f>IF(Q413="",IF(U413="N","N/A",IF(AL413="","TBD",IF(AL413="N/A","N/A",IF(ISNUMBER(AL413),"Complete","")))),"Removed")</f>
        <v>N/A</v>
      </c>
      <c r="AL413" s="95" t="s">
        <v>4508</v>
      </c>
      <c r="AM413" s="89" t="str">
        <f>IF(Q413="",IF(AO413="","TBD",IF(AO413="N/A","N/A",IF(ISNUMBER(AO413),"Complete","TBD"))),"N/A")</f>
        <v>Complete</v>
      </c>
      <c r="AN413" s="1"/>
      <c r="AO413" s="93">
        <v>41207</v>
      </c>
      <c r="AP413" s="97" t="str">
        <f>IF(Q413="",IF(AK413="N/A",IF(AM413="TBD","Waiting on Router","Ready"),"TBD"),"Removed")</f>
        <v>Ready</v>
      </c>
      <c r="AQ413" s="1"/>
      <c r="AR413" s="4"/>
      <c r="AS413" s="9">
        <v>1</v>
      </c>
      <c r="AT413" s="1"/>
      <c r="AU413" s="1"/>
      <c r="AV413" s="4"/>
    </row>
    <row r="414" spans="1:48">
      <c r="A414" s="1">
        <v>40753</v>
      </c>
      <c r="B414" s="72" t="s">
        <v>2069</v>
      </c>
      <c r="C414" s="72" t="s">
        <v>154</v>
      </c>
      <c r="D414" s="72" t="s">
        <v>774</v>
      </c>
      <c r="E414" s="18" t="s">
        <v>2721</v>
      </c>
      <c r="F414" s="73" t="s">
        <v>969</v>
      </c>
      <c r="G414" s="72" t="s">
        <v>4851</v>
      </c>
      <c r="H414" s="8" t="s">
        <v>5802</v>
      </c>
      <c r="I414" s="8" t="s">
        <v>16</v>
      </c>
      <c r="J414" s="8">
        <v>25309</v>
      </c>
      <c r="K414" s="8" t="s">
        <v>5803</v>
      </c>
      <c r="L414" s="4" t="s">
        <v>3712</v>
      </c>
      <c r="M414" s="8" t="s">
        <v>3713</v>
      </c>
      <c r="N414" s="8" t="s">
        <v>5804</v>
      </c>
      <c r="O414" s="8">
        <v>199</v>
      </c>
      <c r="P414" s="18"/>
      <c r="Q414" s="4"/>
      <c r="R414" s="4" t="s">
        <v>4071</v>
      </c>
      <c r="S414" s="8" t="s">
        <v>2713</v>
      </c>
      <c r="T414" s="1"/>
      <c r="U414" s="77" t="str">
        <f t="shared" si="87"/>
        <v>N</v>
      </c>
      <c r="V414" s="77" t="str">
        <f t="shared" si="88"/>
        <v>N/A</v>
      </c>
      <c r="W414" s="32"/>
      <c r="X414" s="4" t="s">
        <v>4508</v>
      </c>
      <c r="Y414" s="1"/>
      <c r="Z414" s="1"/>
      <c r="AA414" s="84" t="str">
        <f t="shared" si="89"/>
        <v>N/A</v>
      </c>
      <c r="AB414" s="33">
        <v>0</v>
      </c>
      <c r="AC414" s="15">
        <f t="shared" si="90"/>
        <v>0</v>
      </c>
      <c r="AD414" s="1"/>
      <c r="AE414" s="92" t="str">
        <f t="shared" si="91"/>
        <v>N/A</v>
      </c>
      <c r="AF414" s="1"/>
      <c r="AG414" s="8" t="s">
        <v>2756</v>
      </c>
      <c r="AH414" s="89" t="str">
        <f t="shared" si="92"/>
        <v>No Build Required</v>
      </c>
      <c r="AI414" s="1" t="s">
        <v>4508</v>
      </c>
      <c r="AJ414" s="1" t="s">
        <v>4508</v>
      </c>
      <c r="AK414" s="84" t="str">
        <f>IF(Q414="",IF(U414="N","N/A",IF(AL414="","TBD",IF(AL414="N/A","N/A",IF(ISNUMBER(AL414),"Complete","")))),"Removed")</f>
        <v>N/A</v>
      </c>
      <c r="AL414" s="95" t="s">
        <v>4508</v>
      </c>
      <c r="AM414" s="89" t="str">
        <f>IF(Q414="",IF(AO414="","TBD",IF(AO414="N/A","N/A",IF(ISNUMBER(AO414),"Complete","TBD"))),"N/A")</f>
        <v>Complete</v>
      </c>
      <c r="AN414" s="2">
        <v>41131</v>
      </c>
      <c r="AO414" s="93">
        <v>41115</v>
      </c>
      <c r="AP414" s="97" t="str">
        <f>IF(Q414="",IF(AK414="N/A",IF(AM414="TBD","Waiting on Router","Ready"),"TBD"),"Removed")</f>
        <v>Ready</v>
      </c>
      <c r="AQ414" s="2">
        <v>41131</v>
      </c>
      <c r="AR414" s="4"/>
      <c r="AS414" s="9">
        <v>1</v>
      </c>
      <c r="AT414" s="1"/>
      <c r="AU414" s="1"/>
      <c r="AV414" s="4"/>
    </row>
    <row r="415" spans="1:48">
      <c r="A415" s="1">
        <v>40753</v>
      </c>
      <c r="B415" s="72" t="s">
        <v>2070</v>
      </c>
      <c r="C415" s="72" t="s">
        <v>154</v>
      </c>
      <c r="D415" s="72" t="s">
        <v>774</v>
      </c>
      <c r="E415" s="18" t="s">
        <v>2721</v>
      </c>
      <c r="F415" s="73" t="s">
        <v>3439</v>
      </c>
      <c r="G415" s="72" t="s">
        <v>4851</v>
      </c>
      <c r="H415" s="8" t="s">
        <v>5805</v>
      </c>
      <c r="I415" s="8" t="s">
        <v>102</v>
      </c>
      <c r="J415" s="8">
        <v>25302</v>
      </c>
      <c r="K415" s="8" t="s">
        <v>5806</v>
      </c>
      <c r="L415" s="4" t="s">
        <v>3712</v>
      </c>
      <c r="M415" s="8" t="s">
        <v>3713</v>
      </c>
      <c r="N415" s="8" t="s">
        <v>5807</v>
      </c>
      <c r="O415" s="8">
        <v>200</v>
      </c>
      <c r="P415" s="18"/>
      <c r="Q415" s="4"/>
      <c r="R415" s="4" t="s">
        <v>4071</v>
      </c>
      <c r="S415" s="8" t="s">
        <v>2713</v>
      </c>
      <c r="T415" s="1"/>
      <c r="U415" s="77" t="str">
        <f t="shared" si="87"/>
        <v>N</v>
      </c>
      <c r="V415" s="77" t="str">
        <f t="shared" si="88"/>
        <v>N/A</v>
      </c>
      <c r="W415" s="32"/>
      <c r="X415" s="4" t="s">
        <v>4508</v>
      </c>
      <c r="Y415" s="1"/>
      <c r="Z415" s="1"/>
      <c r="AA415" s="84" t="str">
        <f t="shared" si="89"/>
        <v>N/A</v>
      </c>
      <c r="AB415" s="33">
        <v>0</v>
      </c>
      <c r="AC415" s="15">
        <f t="shared" si="90"/>
        <v>0</v>
      </c>
      <c r="AD415" s="1"/>
      <c r="AE415" s="92" t="str">
        <f t="shared" si="91"/>
        <v>N/A</v>
      </c>
      <c r="AF415" s="1"/>
      <c r="AG415" s="8" t="s">
        <v>2756</v>
      </c>
      <c r="AH415" s="89" t="str">
        <f t="shared" si="92"/>
        <v>No Build Required</v>
      </c>
      <c r="AI415" s="1" t="s">
        <v>4508</v>
      </c>
      <c r="AJ415" s="1" t="s">
        <v>4508</v>
      </c>
      <c r="AK415" s="84" t="str">
        <f>IF(Q415="",IF(U415="N","N/A",IF(AL415="","TBD",IF(AL415="N/A","N/A",IF(ISNUMBER(AL415),"Complete","")))),"Removed")</f>
        <v>N/A</v>
      </c>
      <c r="AL415" s="95" t="s">
        <v>4508</v>
      </c>
      <c r="AM415" s="89" t="str">
        <f>IF(Q415="",IF(AO415="","TBD",IF(AO415="N/A","N/A",IF(ISNUMBER(AO415),"Complete","TBD"))),"N/A")</f>
        <v>Complete</v>
      </c>
      <c r="AN415" s="1"/>
      <c r="AO415" s="93">
        <v>40942</v>
      </c>
      <c r="AP415" s="97" t="str">
        <f>IF(Q415="",IF(AK415="N/A",IF(AM415="TBD","Waiting on Router","Ready"),"TBD"),"Removed")</f>
        <v>Ready</v>
      </c>
      <c r="AQ415" s="1"/>
      <c r="AR415" s="4"/>
      <c r="AS415" s="9">
        <v>1</v>
      </c>
      <c r="AT415" s="1"/>
      <c r="AU415" s="1"/>
      <c r="AV415" s="4"/>
    </row>
    <row r="416" spans="1:48">
      <c r="A416" s="1">
        <v>40753</v>
      </c>
      <c r="B416" s="72" t="s">
        <v>2071</v>
      </c>
      <c r="C416" s="72" t="s">
        <v>154</v>
      </c>
      <c r="D416" s="72" t="s">
        <v>774</v>
      </c>
      <c r="E416" s="18" t="s">
        <v>2721</v>
      </c>
      <c r="F416" s="73" t="s">
        <v>970</v>
      </c>
      <c r="G416" s="72" t="s">
        <v>4851</v>
      </c>
      <c r="H416" s="8" t="s">
        <v>5808</v>
      </c>
      <c r="I416" s="8" t="s">
        <v>102</v>
      </c>
      <c r="J416" s="8">
        <v>25311</v>
      </c>
      <c r="K416" s="8" t="s">
        <v>5809</v>
      </c>
      <c r="L416" s="4" t="s">
        <v>3712</v>
      </c>
      <c r="M416" s="8" t="s">
        <v>3713</v>
      </c>
      <c r="N416" s="8" t="s">
        <v>5810</v>
      </c>
      <c r="O416" s="8">
        <v>201</v>
      </c>
      <c r="P416" s="18"/>
      <c r="Q416" s="4"/>
      <c r="R416" s="4" t="s">
        <v>4071</v>
      </c>
      <c r="S416" s="8" t="s">
        <v>2713</v>
      </c>
      <c r="T416" s="1"/>
      <c r="U416" s="77" t="str">
        <f t="shared" si="87"/>
        <v>N</v>
      </c>
      <c r="V416" s="77" t="str">
        <f t="shared" si="88"/>
        <v>N/A</v>
      </c>
      <c r="W416" s="32"/>
      <c r="X416" s="4" t="s">
        <v>4508</v>
      </c>
      <c r="Y416" s="1"/>
      <c r="Z416" s="1"/>
      <c r="AA416" s="84" t="str">
        <f t="shared" si="89"/>
        <v>N/A</v>
      </c>
      <c r="AB416" s="33">
        <v>0</v>
      </c>
      <c r="AC416" s="15">
        <f t="shared" si="90"/>
        <v>0</v>
      </c>
      <c r="AD416" s="1"/>
      <c r="AE416" s="92" t="str">
        <f t="shared" si="91"/>
        <v>N/A</v>
      </c>
      <c r="AF416" s="1"/>
      <c r="AG416" s="8" t="s">
        <v>2756</v>
      </c>
      <c r="AH416" s="89" t="str">
        <f t="shared" si="92"/>
        <v>No Build Required</v>
      </c>
      <c r="AI416" s="1" t="s">
        <v>4508</v>
      </c>
      <c r="AJ416" s="1" t="s">
        <v>4508</v>
      </c>
      <c r="AK416" s="84" t="str">
        <f>IF(Q416="",IF(U416="N","N/A",IF(AL416="","TBD",IF(AL416="N/A","N/A",IF(ISNUMBER(AL416),"Complete","")))),"Removed")</f>
        <v>N/A</v>
      </c>
      <c r="AL416" s="95" t="s">
        <v>4508</v>
      </c>
      <c r="AM416" s="89" t="str">
        <f>IF(Q416="",IF(AO416="","TBD",IF(AO416="N/A","N/A",IF(ISNUMBER(AO416),"Complete","TBD"))),"N/A")</f>
        <v>Complete</v>
      </c>
      <c r="AN416" s="1">
        <v>41047</v>
      </c>
      <c r="AO416" s="93">
        <v>41031</v>
      </c>
      <c r="AP416" s="97" t="str">
        <f>IF(Q416="",IF(AK416="N/A",IF(AM416="TBD","Waiting on Router","Ready"),"TBD"),"Removed")</f>
        <v>Ready</v>
      </c>
      <c r="AQ416" s="1">
        <v>41047</v>
      </c>
      <c r="AR416" s="4"/>
      <c r="AS416" s="9">
        <v>1</v>
      </c>
      <c r="AT416" s="1"/>
      <c r="AU416" s="1"/>
      <c r="AV416" s="4"/>
    </row>
    <row r="417" spans="1:48">
      <c r="A417" s="1">
        <v>40753</v>
      </c>
      <c r="B417" s="72" t="s">
        <v>2072</v>
      </c>
      <c r="C417" s="72" t="s">
        <v>154</v>
      </c>
      <c r="D417" s="72" t="s">
        <v>774</v>
      </c>
      <c r="E417" s="18" t="s">
        <v>2721</v>
      </c>
      <c r="F417" s="73" t="s">
        <v>971</v>
      </c>
      <c r="G417" s="72" t="s">
        <v>4851</v>
      </c>
      <c r="H417" s="8" t="s">
        <v>5811</v>
      </c>
      <c r="I417" s="8" t="s">
        <v>5631</v>
      </c>
      <c r="J417" s="8">
        <v>25309</v>
      </c>
      <c r="K417" s="8" t="s">
        <v>5812</v>
      </c>
      <c r="L417" s="4" t="s">
        <v>3712</v>
      </c>
      <c r="M417" s="8" t="s">
        <v>3713</v>
      </c>
      <c r="N417" s="8" t="s">
        <v>5813</v>
      </c>
      <c r="O417" s="8">
        <v>202</v>
      </c>
      <c r="P417" s="18"/>
      <c r="Q417" s="4"/>
      <c r="R417" s="4" t="s">
        <v>4071</v>
      </c>
      <c r="S417" s="8" t="s">
        <v>2713</v>
      </c>
      <c r="T417" s="1"/>
      <c r="U417" s="77" t="str">
        <f t="shared" si="87"/>
        <v>N</v>
      </c>
      <c r="V417" s="77" t="str">
        <f t="shared" si="88"/>
        <v>N/A</v>
      </c>
      <c r="W417" s="32"/>
      <c r="X417" s="4" t="s">
        <v>4508</v>
      </c>
      <c r="Y417" s="1"/>
      <c r="Z417" s="1"/>
      <c r="AA417" s="84" t="str">
        <f t="shared" si="89"/>
        <v>N/A</v>
      </c>
      <c r="AB417" s="33">
        <v>0</v>
      </c>
      <c r="AC417" s="15">
        <f t="shared" si="90"/>
        <v>0</v>
      </c>
      <c r="AD417" s="1"/>
      <c r="AE417" s="92" t="str">
        <f t="shared" si="91"/>
        <v>N/A</v>
      </c>
      <c r="AF417" s="1"/>
      <c r="AG417" s="8" t="s">
        <v>2756</v>
      </c>
      <c r="AH417" s="89" t="str">
        <f t="shared" si="92"/>
        <v>No Build Required</v>
      </c>
      <c r="AI417" s="1" t="s">
        <v>4508</v>
      </c>
      <c r="AJ417" s="1" t="s">
        <v>4508</v>
      </c>
      <c r="AK417" s="84" t="str">
        <f>IF(Q417="",IF(U417="N","N/A",IF(AL417="","TBD",IF(AL417="N/A","N/A",IF(ISNUMBER(AL417),"Complete","")))),"Removed")</f>
        <v>N/A</v>
      </c>
      <c r="AL417" s="95" t="s">
        <v>4508</v>
      </c>
      <c r="AM417" s="89" t="str">
        <f>IF(Q417="",IF(AO417="","TBD",IF(AO417="N/A","N/A",IF(ISNUMBER(AO417),"Complete","TBD"))),"N/A")</f>
        <v>Complete</v>
      </c>
      <c r="AN417" s="1">
        <v>41015</v>
      </c>
      <c r="AO417" s="93">
        <v>40952</v>
      </c>
      <c r="AP417" s="97" t="str">
        <f>IF(Q417="",IF(AK417="N/A",IF(AM417="TBD","Waiting on Router","Ready"),"TBD"),"Removed")</f>
        <v>Ready</v>
      </c>
      <c r="AQ417" s="1">
        <v>41015</v>
      </c>
      <c r="AR417" s="4"/>
      <c r="AS417" s="9">
        <v>1</v>
      </c>
      <c r="AT417" s="1"/>
      <c r="AU417" s="1"/>
      <c r="AV417" s="4"/>
    </row>
    <row r="418" spans="1:48">
      <c r="A418" s="1">
        <v>40753</v>
      </c>
      <c r="B418" s="72" t="s">
        <v>2073</v>
      </c>
      <c r="C418" s="72" t="s">
        <v>154</v>
      </c>
      <c r="D418" s="72" t="s">
        <v>774</v>
      </c>
      <c r="E418" s="18" t="s">
        <v>2721</v>
      </c>
      <c r="F418" s="73" t="s">
        <v>972</v>
      </c>
      <c r="G418" s="72" t="s">
        <v>4851</v>
      </c>
      <c r="H418" s="8" t="s">
        <v>5814</v>
      </c>
      <c r="I418" s="8" t="s">
        <v>973</v>
      </c>
      <c r="J418" s="8">
        <v>25134</v>
      </c>
      <c r="K418" s="8" t="s">
        <v>5815</v>
      </c>
      <c r="L418" s="4" t="s">
        <v>3712</v>
      </c>
      <c r="M418" s="8" t="s">
        <v>3713</v>
      </c>
      <c r="N418" s="8" t="s">
        <v>5816</v>
      </c>
      <c r="O418" s="8">
        <v>203</v>
      </c>
      <c r="P418" s="18"/>
      <c r="Q418" s="4"/>
      <c r="R418" s="4" t="s">
        <v>4071</v>
      </c>
      <c r="S418" s="8" t="s">
        <v>2713</v>
      </c>
      <c r="T418" s="1"/>
      <c r="U418" s="77" t="str">
        <f t="shared" si="87"/>
        <v>N</v>
      </c>
      <c r="V418" s="77" t="str">
        <f t="shared" si="88"/>
        <v>N/A</v>
      </c>
      <c r="W418" s="32"/>
      <c r="X418" s="4" t="s">
        <v>4508</v>
      </c>
      <c r="Y418" s="1"/>
      <c r="Z418" s="1"/>
      <c r="AA418" s="84" t="str">
        <f t="shared" si="89"/>
        <v>N/A</v>
      </c>
      <c r="AB418" s="33">
        <v>0</v>
      </c>
      <c r="AC418" s="15">
        <f t="shared" si="90"/>
        <v>0</v>
      </c>
      <c r="AD418" s="1"/>
      <c r="AE418" s="92" t="str">
        <f t="shared" si="91"/>
        <v>N/A</v>
      </c>
      <c r="AF418" s="1"/>
      <c r="AG418" s="8" t="s">
        <v>2756</v>
      </c>
      <c r="AH418" s="89" t="str">
        <f t="shared" si="92"/>
        <v>No Build Required</v>
      </c>
      <c r="AI418" s="1" t="s">
        <v>4508</v>
      </c>
      <c r="AJ418" s="1" t="s">
        <v>4508</v>
      </c>
      <c r="AK418" s="84" t="str">
        <f>IF(Q418="",IF(U418="N","N/A",IF(AL418="","TBD",IF(AL418="N/A","N/A",IF(ISNUMBER(AL418),"Complete","")))),"Removed")</f>
        <v>N/A</v>
      </c>
      <c r="AL418" s="95" t="s">
        <v>4508</v>
      </c>
      <c r="AM418" s="89" t="str">
        <f>IF(Q418="",IF(AO418="","TBD",IF(AO418="N/A","N/A",IF(ISNUMBER(AO418),"Complete","TBD"))),"N/A")</f>
        <v>Complete</v>
      </c>
      <c r="AN418" s="1"/>
      <c r="AO418" s="93">
        <v>41207</v>
      </c>
      <c r="AP418" s="97" t="str">
        <f>IF(Q418="",IF(AK418="N/A",IF(AM418="TBD","Waiting on Router","Ready"),"TBD"),"Removed")</f>
        <v>Ready</v>
      </c>
      <c r="AQ418" s="1"/>
      <c r="AR418" s="4"/>
      <c r="AS418" s="9">
        <v>1</v>
      </c>
      <c r="AT418" s="1"/>
      <c r="AU418" s="1"/>
      <c r="AV418" s="4"/>
    </row>
    <row r="419" spans="1:48">
      <c r="A419" s="1">
        <v>40753</v>
      </c>
      <c r="B419" s="72" t="s">
        <v>2074</v>
      </c>
      <c r="C419" s="72" t="s">
        <v>154</v>
      </c>
      <c r="D419" s="72" t="s">
        <v>774</v>
      </c>
      <c r="E419" s="18" t="s">
        <v>2721</v>
      </c>
      <c r="F419" s="73" t="s">
        <v>974</v>
      </c>
      <c r="G419" s="72" t="s">
        <v>4851</v>
      </c>
      <c r="H419" s="8" t="s">
        <v>5817</v>
      </c>
      <c r="I419" s="8" t="s">
        <v>9</v>
      </c>
      <c r="J419" s="8">
        <v>25064</v>
      </c>
      <c r="K419" s="8" t="s">
        <v>5818</v>
      </c>
      <c r="L419" s="4" t="s">
        <v>3712</v>
      </c>
      <c r="M419" s="8" t="s">
        <v>3713</v>
      </c>
      <c r="N419" s="8" t="s">
        <v>5819</v>
      </c>
      <c r="O419" s="8">
        <v>204</v>
      </c>
      <c r="P419" s="18"/>
      <c r="Q419" s="4"/>
      <c r="R419" s="4" t="s">
        <v>4071</v>
      </c>
      <c r="S419" s="8" t="s">
        <v>2713</v>
      </c>
      <c r="T419" s="1"/>
      <c r="U419" s="77" t="str">
        <f t="shared" si="87"/>
        <v>N</v>
      </c>
      <c r="V419" s="77" t="str">
        <f t="shared" si="88"/>
        <v>N/A</v>
      </c>
      <c r="W419" s="32"/>
      <c r="X419" s="4" t="s">
        <v>4508</v>
      </c>
      <c r="Y419" s="1"/>
      <c r="Z419" s="1"/>
      <c r="AA419" s="84" t="str">
        <f t="shared" si="89"/>
        <v>N/A</v>
      </c>
      <c r="AB419" s="33">
        <v>0</v>
      </c>
      <c r="AC419" s="15">
        <f t="shared" si="90"/>
        <v>0</v>
      </c>
      <c r="AD419" s="1"/>
      <c r="AE419" s="92" t="str">
        <f t="shared" si="91"/>
        <v>N/A</v>
      </c>
      <c r="AF419" s="1"/>
      <c r="AG419" s="8" t="s">
        <v>2756</v>
      </c>
      <c r="AH419" s="89" t="str">
        <f t="shared" si="92"/>
        <v>No Build Required</v>
      </c>
      <c r="AI419" s="1" t="s">
        <v>4508</v>
      </c>
      <c r="AJ419" s="1" t="s">
        <v>4508</v>
      </c>
      <c r="AK419" s="84" t="str">
        <f>IF(Q419="",IF(U419="N","N/A",IF(AL419="","TBD",IF(AL419="N/A","N/A",IF(ISNUMBER(AL419),"Complete","")))),"Removed")</f>
        <v>N/A</v>
      </c>
      <c r="AL419" s="95" t="s">
        <v>4508</v>
      </c>
      <c r="AM419" s="89" t="str">
        <f>IF(Q419="",IF(AO419="","TBD",IF(AO419="N/A","N/A",IF(ISNUMBER(AO419),"Complete","TBD"))),"N/A")</f>
        <v>Complete</v>
      </c>
      <c r="AN419" s="1"/>
      <c r="AO419" s="93">
        <v>41208</v>
      </c>
      <c r="AP419" s="97" t="str">
        <f>IF(Q419="",IF(AK419="N/A",IF(AM419="TBD","Waiting on Router","Ready"),"TBD"),"Removed")</f>
        <v>Ready</v>
      </c>
      <c r="AQ419" s="1"/>
      <c r="AR419" s="4"/>
      <c r="AS419" s="9">
        <v>1</v>
      </c>
      <c r="AT419" s="1"/>
      <c r="AU419" s="1"/>
      <c r="AV419" s="4"/>
    </row>
    <row r="420" spans="1:48">
      <c r="A420" s="2">
        <v>40753</v>
      </c>
      <c r="B420" s="73" t="s">
        <v>2075</v>
      </c>
      <c r="C420" s="73" t="s">
        <v>154</v>
      </c>
      <c r="D420" s="73" t="s">
        <v>774</v>
      </c>
      <c r="E420" s="3" t="s">
        <v>2721</v>
      </c>
      <c r="F420" s="73" t="s">
        <v>975</v>
      </c>
      <c r="G420" s="73" t="s">
        <v>4851</v>
      </c>
      <c r="H420" s="4" t="s">
        <v>5820</v>
      </c>
      <c r="I420" s="4" t="s">
        <v>102</v>
      </c>
      <c r="J420" s="4">
        <v>25302</v>
      </c>
      <c r="K420" s="4" t="s">
        <v>5821</v>
      </c>
      <c r="L420" s="4" t="s">
        <v>3712</v>
      </c>
      <c r="M420" s="4" t="s">
        <v>3713</v>
      </c>
      <c r="N420" s="4" t="s">
        <v>5822</v>
      </c>
      <c r="O420" s="4">
        <v>205</v>
      </c>
      <c r="P420" s="3"/>
      <c r="Q420" s="4"/>
      <c r="R420" s="4" t="s">
        <v>4071</v>
      </c>
      <c r="S420" s="4" t="s">
        <v>2713</v>
      </c>
      <c r="T420" s="2"/>
      <c r="U420" s="77" t="str">
        <f t="shared" si="87"/>
        <v>N</v>
      </c>
      <c r="V420" s="77" t="str">
        <f t="shared" si="88"/>
        <v>N/A</v>
      </c>
      <c r="W420" s="34"/>
      <c r="X420" s="4" t="s">
        <v>4508</v>
      </c>
      <c r="Y420" s="2"/>
      <c r="Z420" s="2"/>
      <c r="AA420" s="84" t="str">
        <f t="shared" si="89"/>
        <v>N/A</v>
      </c>
      <c r="AB420" s="35">
        <v>0</v>
      </c>
      <c r="AC420" s="15">
        <f t="shared" si="90"/>
        <v>0</v>
      </c>
      <c r="AD420" s="2"/>
      <c r="AE420" s="92" t="str">
        <f t="shared" si="91"/>
        <v>N/A</v>
      </c>
      <c r="AF420" s="2"/>
      <c r="AG420" s="4" t="s">
        <v>2756</v>
      </c>
      <c r="AH420" s="89" t="str">
        <f t="shared" si="92"/>
        <v>No Build Required</v>
      </c>
      <c r="AI420" s="2" t="s">
        <v>4508</v>
      </c>
      <c r="AJ420" s="2" t="s">
        <v>4508</v>
      </c>
      <c r="AK420" s="84" t="str">
        <f>IF(Q420="",IF(U420="N","N/A",IF(AL420="","TBD",IF(AL420="N/A","N/A",IF(ISNUMBER(AL420),"Complete","")))),"Removed")</f>
        <v>N/A</v>
      </c>
      <c r="AL420" s="95" t="s">
        <v>4508</v>
      </c>
      <c r="AM420" s="89" t="str">
        <f>IF(Q420="",IF(AO420="","TBD",IF(AO420="N/A","N/A",IF(ISNUMBER(AO420),"Complete","TBD"))),"N/A")</f>
        <v>Complete</v>
      </c>
      <c r="AN420" s="2">
        <v>41131</v>
      </c>
      <c r="AO420" s="94">
        <v>41115</v>
      </c>
      <c r="AP420" s="97" t="str">
        <f>IF(Q420="",IF(AK420="N/A",IF(AM420="TBD","Waiting on Router","Ready"),"TBD"),"Removed")</f>
        <v>Ready</v>
      </c>
      <c r="AQ420" s="2">
        <v>41131</v>
      </c>
      <c r="AR420" s="4"/>
      <c r="AS420" s="7">
        <v>1</v>
      </c>
      <c r="AT420" s="2"/>
      <c r="AU420" s="2"/>
      <c r="AV420" s="4"/>
    </row>
    <row r="421" spans="1:48">
      <c r="A421" s="2">
        <v>40753</v>
      </c>
      <c r="B421" s="73" t="s">
        <v>2076</v>
      </c>
      <c r="C421" s="73" t="s">
        <v>154</v>
      </c>
      <c r="D421" s="73" t="s">
        <v>774</v>
      </c>
      <c r="E421" s="3" t="s">
        <v>2721</v>
      </c>
      <c r="F421" s="73" t="s">
        <v>976</v>
      </c>
      <c r="G421" s="73" t="s">
        <v>4851</v>
      </c>
      <c r="H421" s="4" t="s">
        <v>5823</v>
      </c>
      <c r="I421" s="4" t="s">
        <v>707</v>
      </c>
      <c r="J421" s="4">
        <v>25320</v>
      </c>
      <c r="K421" s="4" t="s">
        <v>5824</v>
      </c>
      <c r="L421" s="4" t="s">
        <v>3712</v>
      </c>
      <c r="M421" s="4" t="s">
        <v>3713</v>
      </c>
      <c r="N421" s="4" t="s">
        <v>5825</v>
      </c>
      <c r="O421" s="4">
        <v>206</v>
      </c>
      <c r="P421" s="3"/>
      <c r="Q421" s="4"/>
      <c r="R421" s="4" t="s">
        <v>4071</v>
      </c>
      <c r="S421" s="4" t="s">
        <v>2713</v>
      </c>
      <c r="T421" s="2"/>
      <c r="U421" s="77" t="str">
        <f t="shared" si="87"/>
        <v>N</v>
      </c>
      <c r="V421" s="77" t="str">
        <f t="shared" si="88"/>
        <v>N/A</v>
      </c>
      <c r="W421" s="34"/>
      <c r="X421" s="4" t="s">
        <v>4508</v>
      </c>
      <c r="Y421" s="2"/>
      <c r="Z421" s="2"/>
      <c r="AA421" s="84" t="str">
        <f t="shared" si="89"/>
        <v>N/A</v>
      </c>
      <c r="AB421" s="35">
        <v>0</v>
      </c>
      <c r="AC421" s="15">
        <f t="shared" si="90"/>
        <v>0</v>
      </c>
      <c r="AD421" s="2"/>
      <c r="AE421" s="92" t="str">
        <f t="shared" si="91"/>
        <v>N/A</v>
      </c>
      <c r="AF421" s="2"/>
      <c r="AG421" s="4" t="s">
        <v>2756</v>
      </c>
      <c r="AH421" s="89" t="str">
        <f t="shared" si="92"/>
        <v>No Build Required</v>
      </c>
      <c r="AI421" s="2" t="s">
        <v>4508</v>
      </c>
      <c r="AJ421" s="2" t="s">
        <v>4508</v>
      </c>
      <c r="AK421" s="84" t="str">
        <f>IF(Q421="",IF(U421="N","N/A",IF(AL421="","TBD",IF(AL421="N/A","N/A",IF(ISNUMBER(AL421),"Complete","")))),"Removed")</f>
        <v>N/A</v>
      </c>
      <c r="AL421" s="95" t="s">
        <v>4508</v>
      </c>
      <c r="AM421" s="89" t="str">
        <f>IF(Q421="",IF(AO421="","TBD",IF(AO421="N/A","N/A",IF(ISNUMBER(AO421),"Complete","TBD"))),"N/A")</f>
        <v>Complete</v>
      </c>
      <c r="AN421" s="2">
        <v>41131</v>
      </c>
      <c r="AO421" s="94">
        <v>41122</v>
      </c>
      <c r="AP421" s="97" t="str">
        <f>IF(Q421="",IF(AK421="N/A",IF(AM421="TBD","Waiting on Router","Ready"),"TBD"),"Removed")</f>
        <v>Ready</v>
      </c>
      <c r="AQ421" s="2">
        <v>41131</v>
      </c>
      <c r="AR421" s="4"/>
      <c r="AS421" s="7">
        <v>1</v>
      </c>
      <c r="AT421" s="2"/>
      <c r="AU421" s="2"/>
      <c r="AV421" s="4"/>
    </row>
    <row r="422" spans="1:48">
      <c r="A422" s="2">
        <v>40753</v>
      </c>
      <c r="B422" s="73" t="s">
        <v>2077</v>
      </c>
      <c r="C422" s="73" t="s">
        <v>154</v>
      </c>
      <c r="D422" s="73" t="s">
        <v>774</v>
      </c>
      <c r="E422" s="3" t="s">
        <v>2721</v>
      </c>
      <c r="F422" s="73" t="s">
        <v>3440</v>
      </c>
      <c r="G422" s="73" t="s">
        <v>4851</v>
      </c>
      <c r="H422" s="4" t="s">
        <v>5826</v>
      </c>
      <c r="I422" s="4" t="s">
        <v>16</v>
      </c>
      <c r="J422" s="4">
        <v>25303</v>
      </c>
      <c r="K422" s="4" t="s">
        <v>5827</v>
      </c>
      <c r="L422" s="4" t="s">
        <v>3712</v>
      </c>
      <c r="M422" s="4" t="s">
        <v>3713</v>
      </c>
      <c r="N422" s="4" t="s">
        <v>5828</v>
      </c>
      <c r="O422" s="4">
        <v>207</v>
      </c>
      <c r="P422" s="3"/>
      <c r="Q422" s="4"/>
      <c r="R422" s="4" t="s">
        <v>4071</v>
      </c>
      <c r="S422" s="4" t="s">
        <v>2713</v>
      </c>
      <c r="T422" s="2"/>
      <c r="U422" s="77" t="str">
        <f t="shared" si="87"/>
        <v>N</v>
      </c>
      <c r="V422" s="77" t="str">
        <f t="shared" si="88"/>
        <v>N/A</v>
      </c>
      <c r="W422" s="34"/>
      <c r="X422" s="4" t="s">
        <v>4508</v>
      </c>
      <c r="Y422" s="2"/>
      <c r="Z422" s="2"/>
      <c r="AA422" s="84" t="str">
        <f t="shared" si="89"/>
        <v>N/A</v>
      </c>
      <c r="AB422" s="35">
        <v>0</v>
      </c>
      <c r="AC422" s="15">
        <f t="shared" si="90"/>
        <v>0</v>
      </c>
      <c r="AD422" s="2"/>
      <c r="AE422" s="92" t="str">
        <f t="shared" si="91"/>
        <v>N/A</v>
      </c>
      <c r="AF422" s="2"/>
      <c r="AG422" s="4" t="s">
        <v>2756</v>
      </c>
      <c r="AH422" s="89" t="str">
        <f t="shared" si="92"/>
        <v>No Build Required</v>
      </c>
      <c r="AI422" s="2" t="s">
        <v>4508</v>
      </c>
      <c r="AJ422" s="2" t="s">
        <v>4508</v>
      </c>
      <c r="AK422" s="84" t="str">
        <f>IF(Q422="",IF(U422="N","N/A",IF(AL422="","TBD",IF(AL422="N/A","N/A",IF(ISNUMBER(AL422),"Complete","")))),"Removed")</f>
        <v>N/A</v>
      </c>
      <c r="AL422" s="95" t="s">
        <v>4508</v>
      </c>
      <c r="AM422" s="89" t="str">
        <f>IF(Q422="",IF(AO422="","TBD",IF(AO422="N/A","N/A",IF(ISNUMBER(AO422),"Complete","TBD"))),"N/A")</f>
        <v>Complete</v>
      </c>
      <c r="AN422" s="1"/>
      <c r="AO422" s="94">
        <v>40995</v>
      </c>
      <c r="AP422" s="97" t="str">
        <f>IF(Q422="",IF(AK422="N/A",IF(AM422="TBD","Waiting on Router","Ready"),"TBD"),"Removed")</f>
        <v>Ready</v>
      </c>
      <c r="AQ422" s="1"/>
      <c r="AR422" s="4"/>
      <c r="AS422" s="7">
        <v>1</v>
      </c>
      <c r="AT422" s="2"/>
      <c r="AU422" s="2"/>
      <c r="AV422" s="4"/>
    </row>
    <row r="423" spans="1:48">
      <c r="A423" s="2">
        <v>40753</v>
      </c>
      <c r="B423" s="73" t="s">
        <v>2078</v>
      </c>
      <c r="C423" s="73" t="s">
        <v>154</v>
      </c>
      <c r="D423" s="73" t="s">
        <v>774</v>
      </c>
      <c r="E423" s="3" t="s">
        <v>2721</v>
      </c>
      <c r="F423" s="73" t="s">
        <v>3441</v>
      </c>
      <c r="G423" s="73" t="s">
        <v>4851</v>
      </c>
      <c r="H423" s="4" t="s">
        <v>5829</v>
      </c>
      <c r="I423" s="4" t="s">
        <v>102</v>
      </c>
      <c r="J423" s="4">
        <v>25302</v>
      </c>
      <c r="K423" s="4" t="s">
        <v>5830</v>
      </c>
      <c r="L423" s="4" t="s">
        <v>3712</v>
      </c>
      <c r="M423" s="4" t="s">
        <v>3713</v>
      </c>
      <c r="N423" s="4" t="s">
        <v>5831</v>
      </c>
      <c r="O423" s="4">
        <v>208</v>
      </c>
      <c r="P423" s="3"/>
      <c r="Q423" s="4"/>
      <c r="R423" s="4" t="s">
        <v>4071</v>
      </c>
      <c r="S423" s="4" t="s">
        <v>2713</v>
      </c>
      <c r="T423" s="2"/>
      <c r="U423" s="77" t="str">
        <f t="shared" si="87"/>
        <v>N</v>
      </c>
      <c r="V423" s="77" t="str">
        <f t="shared" si="88"/>
        <v>N/A</v>
      </c>
      <c r="W423" s="34"/>
      <c r="X423" s="4" t="s">
        <v>4508</v>
      </c>
      <c r="Y423" s="2"/>
      <c r="Z423" s="2"/>
      <c r="AA423" s="84" t="str">
        <f t="shared" si="89"/>
        <v>N/A</v>
      </c>
      <c r="AB423" s="35">
        <v>0</v>
      </c>
      <c r="AC423" s="15">
        <f t="shared" si="90"/>
        <v>0</v>
      </c>
      <c r="AD423" s="2"/>
      <c r="AE423" s="92" t="str">
        <f t="shared" si="91"/>
        <v>N/A</v>
      </c>
      <c r="AF423" s="2"/>
      <c r="AG423" s="4" t="s">
        <v>2756</v>
      </c>
      <c r="AH423" s="89" t="str">
        <f t="shared" si="92"/>
        <v>No Build Required</v>
      </c>
      <c r="AI423" s="2" t="s">
        <v>4508</v>
      </c>
      <c r="AJ423" s="2" t="s">
        <v>4508</v>
      </c>
      <c r="AK423" s="84" t="str">
        <f>IF(Q423="",IF(U423="N","N/A",IF(AL423="","TBD",IF(AL423="N/A","N/A",IF(ISNUMBER(AL423),"Complete","")))),"Removed")</f>
        <v>N/A</v>
      </c>
      <c r="AL423" s="95" t="s">
        <v>4508</v>
      </c>
      <c r="AM423" s="89" t="str">
        <f>IF(Q423="",IF(AO423="","TBD",IF(AO423="N/A","N/A",IF(ISNUMBER(AO423),"Complete","TBD"))),"N/A")</f>
        <v>Complete</v>
      </c>
      <c r="AN423" s="2"/>
      <c r="AO423" s="94">
        <v>40946</v>
      </c>
      <c r="AP423" s="97" t="str">
        <f>IF(Q423="",IF(AK423="N/A",IF(AM423="TBD","Waiting on Router","Ready"),"TBD"),"Removed")</f>
        <v>Ready</v>
      </c>
      <c r="AQ423" s="2"/>
      <c r="AR423" s="4"/>
      <c r="AS423" s="7">
        <v>1</v>
      </c>
      <c r="AT423" s="2"/>
      <c r="AU423" s="2"/>
      <c r="AV423" s="4"/>
    </row>
    <row r="424" spans="1:48">
      <c r="A424" s="2">
        <v>40753</v>
      </c>
      <c r="B424" s="73" t="s">
        <v>2079</v>
      </c>
      <c r="C424" s="73" t="s">
        <v>154</v>
      </c>
      <c r="D424" s="73" t="s">
        <v>774</v>
      </c>
      <c r="E424" s="3" t="s">
        <v>2721</v>
      </c>
      <c r="F424" s="73" t="s">
        <v>977</v>
      </c>
      <c r="G424" s="73" t="s">
        <v>4851</v>
      </c>
      <c r="H424" s="4" t="s">
        <v>5832</v>
      </c>
      <c r="I424" s="4" t="s">
        <v>102</v>
      </c>
      <c r="J424" s="4">
        <v>25302</v>
      </c>
      <c r="K424" s="4" t="s">
        <v>5833</v>
      </c>
      <c r="L424" s="4" t="s">
        <v>3712</v>
      </c>
      <c r="M424" s="4" t="s">
        <v>3713</v>
      </c>
      <c r="N424" s="4" t="s">
        <v>5834</v>
      </c>
      <c r="O424" s="4">
        <v>210</v>
      </c>
      <c r="P424" s="3"/>
      <c r="Q424" s="4"/>
      <c r="R424" s="4" t="s">
        <v>4071</v>
      </c>
      <c r="S424" s="4" t="s">
        <v>2713</v>
      </c>
      <c r="T424" s="2"/>
      <c r="U424" s="77" t="str">
        <f t="shared" si="87"/>
        <v>N</v>
      </c>
      <c r="V424" s="77" t="str">
        <f t="shared" si="88"/>
        <v>N/A</v>
      </c>
      <c r="W424" s="34"/>
      <c r="X424" s="4" t="s">
        <v>4508</v>
      </c>
      <c r="Y424" s="2"/>
      <c r="Z424" s="2"/>
      <c r="AA424" s="84" t="str">
        <f t="shared" si="89"/>
        <v>N/A</v>
      </c>
      <c r="AB424" s="35">
        <v>0</v>
      </c>
      <c r="AC424" s="15">
        <f t="shared" si="90"/>
        <v>0</v>
      </c>
      <c r="AD424" s="2"/>
      <c r="AE424" s="92" t="str">
        <f t="shared" si="91"/>
        <v>N/A</v>
      </c>
      <c r="AF424" s="2"/>
      <c r="AG424" s="4" t="s">
        <v>2756</v>
      </c>
      <c r="AH424" s="89" t="str">
        <f t="shared" si="92"/>
        <v>No Build Required</v>
      </c>
      <c r="AI424" s="2" t="s">
        <v>4508</v>
      </c>
      <c r="AJ424" s="2" t="s">
        <v>4508</v>
      </c>
      <c r="AK424" s="84" t="str">
        <f>IF(Q424="",IF(U424="N","N/A",IF(AL424="","TBD",IF(AL424="N/A","N/A",IF(ISNUMBER(AL424),"Complete","")))),"Removed")</f>
        <v>N/A</v>
      </c>
      <c r="AL424" s="95" t="s">
        <v>4508</v>
      </c>
      <c r="AM424" s="89" t="str">
        <f>IF(Q424="",IF(AO424="","TBD",IF(AO424="N/A","N/A",IF(ISNUMBER(AO424),"Complete","TBD"))),"N/A")</f>
        <v>Complete</v>
      </c>
      <c r="AN424" s="2">
        <v>41015</v>
      </c>
      <c r="AO424" s="94">
        <v>40742</v>
      </c>
      <c r="AP424" s="97" t="str">
        <f>IF(Q424="",IF(AK424="N/A",IF(AM424="TBD","Waiting on Router","Ready"),"TBD"),"Removed")</f>
        <v>Ready</v>
      </c>
      <c r="AQ424" s="2">
        <v>41015</v>
      </c>
      <c r="AR424" s="4"/>
      <c r="AS424" s="7">
        <v>1</v>
      </c>
      <c r="AT424" s="2"/>
      <c r="AU424" s="2"/>
      <c r="AV424" s="4"/>
    </row>
    <row r="425" spans="1:48">
      <c r="A425" s="2">
        <v>40753</v>
      </c>
      <c r="B425" s="73" t="s">
        <v>2081</v>
      </c>
      <c r="C425" s="73" t="s">
        <v>154</v>
      </c>
      <c r="D425" s="73" t="s">
        <v>774</v>
      </c>
      <c r="E425" s="3" t="s">
        <v>2721</v>
      </c>
      <c r="F425" s="73" t="s">
        <v>978</v>
      </c>
      <c r="G425" s="73" t="s">
        <v>4851</v>
      </c>
      <c r="H425" s="4" t="s">
        <v>5835</v>
      </c>
      <c r="I425" s="4" t="s">
        <v>5776</v>
      </c>
      <c r="J425" s="4">
        <v>25303</v>
      </c>
      <c r="K425" s="4" t="s">
        <v>5836</v>
      </c>
      <c r="L425" s="4" t="s">
        <v>3712</v>
      </c>
      <c r="M425" s="4" t="s">
        <v>3713</v>
      </c>
      <c r="N425" s="4" t="s">
        <v>5837</v>
      </c>
      <c r="O425" s="4">
        <v>211</v>
      </c>
      <c r="P425" s="3"/>
      <c r="Q425" s="4"/>
      <c r="R425" s="4" t="s">
        <v>4071</v>
      </c>
      <c r="S425" s="4" t="s">
        <v>2713</v>
      </c>
      <c r="T425" s="2"/>
      <c r="U425" s="77" t="str">
        <f t="shared" si="87"/>
        <v>N</v>
      </c>
      <c r="V425" s="77" t="str">
        <f t="shared" si="88"/>
        <v>N/A</v>
      </c>
      <c r="W425" s="34"/>
      <c r="X425" s="4" t="s">
        <v>4508</v>
      </c>
      <c r="Y425" s="2"/>
      <c r="Z425" s="2"/>
      <c r="AA425" s="84" t="str">
        <f t="shared" si="89"/>
        <v>N/A</v>
      </c>
      <c r="AB425" s="35">
        <v>0</v>
      </c>
      <c r="AC425" s="15">
        <f t="shared" si="90"/>
        <v>0</v>
      </c>
      <c r="AD425" s="2"/>
      <c r="AE425" s="92" t="str">
        <f t="shared" si="91"/>
        <v>N/A</v>
      </c>
      <c r="AF425" s="2"/>
      <c r="AG425" s="4" t="s">
        <v>2756</v>
      </c>
      <c r="AH425" s="89" t="str">
        <f t="shared" si="92"/>
        <v>No Build Required</v>
      </c>
      <c r="AI425" s="2" t="s">
        <v>4508</v>
      </c>
      <c r="AJ425" s="2" t="s">
        <v>4508</v>
      </c>
      <c r="AK425" s="84" t="str">
        <f>IF(Q425="",IF(U425="N","N/A",IF(AL425="","TBD",IF(AL425="N/A","N/A",IF(ISNUMBER(AL425),"Complete","")))),"Removed")</f>
        <v>N/A</v>
      </c>
      <c r="AL425" s="95" t="s">
        <v>4508</v>
      </c>
      <c r="AM425" s="89" t="str">
        <f>IF(Q425="",IF(AO425="","TBD",IF(AO425="N/A","N/A",IF(ISNUMBER(AO425),"Complete","TBD"))),"N/A")</f>
        <v>Complete</v>
      </c>
      <c r="AN425" s="2">
        <v>41015</v>
      </c>
      <c r="AO425" s="94">
        <v>40994</v>
      </c>
      <c r="AP425" s="97" t="str">
        <f>IF(Q425="",IF(AK425="N/A",IF(AM425="TBD","Waiting on Router","Ready"),"TBD"),"Removed")</f>
        <v>Ready</v>
      </c>
      <c r="AQ425" s="2">
        <v>41015</v>
      </c>
      <c r="AR425" s="4"/>
      <c r="AS425" s="7">
        <v>1</v>
      </c>
      <c r="AT425" s="2"/>
      <c r="AU425" s="2"/>
      <c r="AV425" s="4"/>
    </row>
    <row r="426" spans="1:48">
      <c r="A426" s="2">
        <v>40753</v>
      </c>
      <c r="B426" s="73" t="s">
        <v>2082</v>
      </c>
      <c r="C426" s="73" t="s">
        <v>154</v>
      </c>
      <c r="D426" s="73" t="s">
        <v>774</v>
      </c>
      <c r="E426" s="3" t="s">
        <v>2721</v>
      </c>
      <c r="F426" s="73" t="s">
        <v>979</v>
      </c>
      <c r="G426" s="73" t="s">
        <v>4851</v>
      </c>
      <c r="H426" s="4" t="s">
        <v>5838</v>
      </c>
      <c r="I426" s="4" t="s">
        <v>5627</v>
      </c>
      <c r="J426" s="4">
        <v>25177</v>
      </c>
      <c r="K426" s="4" t="s">
        <v>5839</v>
      </c>
      <c r="L426" s="4" t="s">
        <v>3712</v>
      </c>
      <c r="M426" s="4" t="s">
        <v>3713</v>
      </c>
      <c r="N426" s="4" t="s">
        <v>5840</v>
      </c>
      <c r="O426" s="4">
        <v>212</v>
      </c>
      <c r="P426" s="3"/>
      <c r="Q426" s="4"/>
      <c r="R426" s="4" t="s">
        <v>4071</v>
      </c>
      <c r="S426" s="4" t="s">
        <v>2713</v>
      </c>
      <c r="T426" s="2"/>
      <c r="U426" s="77" t="str">
        <f t="shared" si="87"/>
        <v>N</v>
      </c>
      <c r="V426" s="77" t="str">
        <f t="shared" si="88"/>
        <v>N/A</v>
      </c>
      <c r="W426" s="34"/>
      <c r="X426" s="4" t="s">
        <v>4508</v>
      </c>
      <c r="Y426" s="2"/>
      <c r="Z426" s="2"/>
      <c r="AA426" s="84" t="str">
        <f t="shared" si="89"/>
        <v>N/A</v>
      </c>
      <c r="AB426" s="35">
        <v>0</v>
      </c>
      <c r="AC426" s="15">
        <f t="shared" si="90"/>
        <v>0</v>
      </c>
      <c r="AD426" s="2"/>
      <c r="AE426" s="92" t="str">
        <f t="shared" si="91"/>
        <v>N/A</v>
      </c>
      <c r="AF426" s="2"/>
      <c r="AG426" s="4" t="s">
        <v>2756</v>
      </c>
      <c r="AH426" s="89" t="str">
        <f t="shared" si="92"/>
        <v>No Build Required</v>
      </c>
      <c r="AI426" s="2" t="s">
        <v>4508</v>
      </c>
      <c r="AJ426" s="2" t="s">
        <v>4508</v>
      </c>
      <c r="AK426" s="84" t="str">
        <f>IF(Q426="",IF(U426="N","N/A",IF(AL426="","TBD",IF(AL426="N/A","N/A",IF(ISNUMBER(AL426),"Complete","")))),"Removed")</f>
        <v>N/A</v>
      </c>
      <c r="AL426" s="95" t="s">
        <v>4508</v>
      </c>
      <c r="AM426" s="89" t="str">
        <f>IF(Q426="",IF(AO426="","TBD",IF(AO426="N/A","N/A",IF(ISNUMBER(AO426),"Complete","TBD"))),"N/A")</f>
        <v>Complete</v>
      </c>
      <c r="AN426" s="2"/>
      <c r="AO426" s="94">
        <v>40889</v>
      </c>
      <c r="AP426" s="97" t="str">
        <f>IF(Q426="",IF(AK426="N/A",IF(AM426="TBD","Waiting on Router","Ready"),"TBD"),"Removed")</f>
        <v>Ready</v>
      </c>
      <c r="AQ426" s="2"/>
      <c r="AR426" s="4"/>
      <c r="AS426" s="7">
        <v>1</v>
      </c>
      <c r="AT426" s="2"/>
      <c r="AU426" s="2"/>
      <c r="AV426" s="4"/>
    </row>
    <row r="427" spans="1:48">
      <c r="A427" s="2"/>
      <c r="B427" s="73" t="s">
        <v>2083</v>
      </c>
      <c r="C427" s="73" t="s">
        <v>154</v>
      </c>
      <c r="D427" s="73" t="s">
        <v>774</v>
      </c>
      <c r="E427" s="3" t="s">
        <v>2721</v>
      </c>
      <c r="F427" s="73" t="s">
        <v>6903</v>
      </c>
      <c r="G427" s="73" t="s">
        <v>4852</v>
      </c>
      <c r="H427" s="4" t="s">
        <v>1420</v>
      </c>
      <c r="I427" s="4" t="s">
        <v>9</v>
      </c>
      <c r="J427" s="4">
        <v>25064</v>
      </c>
      <c r="K427" s="4" t="s">
        <v>3206</v>
      </c>
      <c r="L427" s="4" t="s">
        <v>3712</v>
      </c>
      <c r="M427" s="4" t="s">
        <v>3713</v>
      </c>
      <c r="N427" s="4" t="s">
        <v>6833</v>
      </c>
      <c r="O427" s="4">
        <v>213</v>
      </c>
      <c r="P427" s="3"/>
      <c r="Q427" s="4"/>
      <c r="R427" s="4" t="s">
        <v>2727</v>
      </c>
      <c r="S427" s="4" t="s">
        <v>2713</v>
      </c>
      <c r="T427" s="2">
        <v>40840</v>
      </c>
      <c r="U427" s="88" t="str">
        <f t="shared" si="87"/>
        <v>Y</v>
      </c>
      <c r="V427" s="88" t="str">
        <f t="shared" si="88"/>
        <v>Y</v>
      </c>
      <c r="W427" s="34">
        <v>10934.05</v>
      </c>
      <c r="X427" s="4" t="s">
        <v>2756</v>
      </c>
      <c r="Y427" s="2"/>
      <c r="Z427" s="2">
        <v>40847</v>
      </c>
      <c r="AA427" s="84" t="str">
        <f t="shared" si="89"/>
        <v>Y</v>
      </c>
      <c r="AB427" s="35">
        <v>375</v>
      </c>
      <c r="AC427" s="15">
        <f t="shared" si="90"/>
        <v>375</v>
      </c>
      <c r="AD427" s="2">
        <v>40878</v>
      </c>
      <c r="AE427" s="92" t="str">
        <f t="shared" si="91"/>
        <v>Complete</v>
      </c>
      <c r="AF427" s="2">
        <v>40862</v>
      </c>
      <c r="AG427" s="4" t="s">
        <v>2756</v>
      </c>
      <c r="AH427" s="89" t="str">
        <f t="shared" si="92"/>
        <v>No Build Required</v>
      </c>
      <c r="AI427" s="1" t="s">
        <v>4508</v>
      </c>
      <c r="AJ427" s="1" t="s">
        <v>4508</v>
      </c>
      <c r="AK427" s="84" t="str">
        <f>IF(Q427="",IF(U427="N","N/A",IF(AL427="","TBD",IF(AL427="N/A","N/A",IF(ISNUMBER(AL427),"Complete","")))),"Removed")</f>
        <v>Complete</v>
      </c>
      <c r="AL427" s="94">
        <v>40868</v>
      </c>
      <c r="AM427" s="89" t="str">
        <f>IF(Q427="",IF(AO427="","TBD",IF(AO427="N/A","N/A",IF(ISNUMBER(AO427),"Complete","TBD"))),"N/A")</f>
        <v>Complete</v>
      </c>
      <c r="AN427" s="2">
        <v>40912</v>
      </c>
      <c r="AO427" s="94">
        <v>40723</v>
      </c>
      <c r="AP427" s="97" t="str">
        <f>IF(Q427="",IF(AK427="Complete",IF(AM427="TBD","Waiting on Router","Ready"),"Pending Fiber Completion"),"Removed")</f>
        <v>Ready</v>
      </c>
      <c r="AQ427" s="2">
        <v>40913</v>
      </c>
      <c r="AR427" s="5"/>
      <c r="AS427" s="7">
        <v>1</v>
      </c>
      <c r="AT427" s="2"/>
      <c r="AU427" s="2"/>
      <c r="AV427" s="4"/>
    </row>
    <row r="428" spans="1:48">
      <c r="A428" s="2"/>
      <c r="B428" s="73" t="s">
        <v>2084</v>
      </c>
      <c r="C428" s="73" t="s">
        <v>154</v>
      </c>
      <c r="D428" s="73" t="s">
        <v>763</v>
      </c>
      <c r="E428" s="4" t="s">
        <v>2721</v>
      </c>
      <c r="F428" s="73" t="s">
        <v>510</v>
      </c>
      <c r="G428" s="73" t="s">
        <v>4852</v>
      </c>
      <c r="H428" s="4" t="s">
        <v>511</v>
      </c>
      <c r="I428" s="4" t="s">
        <v>16</v>
      </c>
      <c r="J428" s="4">
        <v>25309</v>
      </c>
      <c r="K428" s="4" t="s">
        <v>3205</v>
      </c>
      <c r="L428" s="4"/>
      <c r="M428" s="4"/>
      <c r="N428" s="4" t="s">
        <v>4195</v>
      </c>
      <c r="O428" s="4">
        <v>831</v>
      </c>
      <c r="P428" s="4"/>
      <c r="Q428" s="4"/>
      <c r="R428" s="4" t="s">
        <v>2727</v>
      </c>
      <c r="S428" s="4" t="s">
        <v>2712</v>
      </c>
      <c r="T428" s="2">
        <v>40833</v>
      </c>
      <c r="U428" s="86" t="str">
        <f t="shared" si="87"/>
        <v>Y</v>
      </c>
      <c r="V428" s="86" t="str">
        <f t="shared" si="88"/>
        <v>Y</v>
      </c>
      <c r="W428" s="34">
        <v>15152.34</v>
      </c>
      <c r="X428" s="4" t="s">
        <v>2756</v>
      </c>
      <c r="Y428" s="2"/>
      <c r="Z428" s="2">
        <v>40847</v>
      </c>
      <c r="AA428" s="84" t="str">
        <f t="shared" si="89"/>
        <v>Y</v>
      </c>
      <c r="AB428" s="35">
        <v>1555</v>
      </c>
      <c r="AC428" s="15">
        <f t="shared" si="90"/>
        <v>1555</v>
      </c>
      <c r="AD428" s="2">
        <v>40878</v>
      </c>
      <c r="AE428" s="92" t="str">
        <f t="shared" si="91"/>
        <v>Complete</v>
      </c>
      <c r="AF428" s="2">
        <v>40865</v>
      </c>
      <c r="AG428" s="4" t="s">
        <v>2756</v>
      </c>
      <c r="AH428" s="89" t="str">
        <f t="shared" si="92"/>
        <v>No Build Required</v>
      </c>
      <c r="AI428" s="1" t="s">
        <v>4508</v>
      </c>
      <c r="AJ428" s="1" t="s">
        <v>4508</v>
      </c>
      <c r="AK428" s="84" t="str">
        <f>IF(Q428="",IF(U428="N","N/A",IF(AL428="","TBD",IF(AL428="N/A","N/A",IF(ISNUMBER(AL428),"Complete","")))),"Removed")</f>
        <v>Complete</v>
      </c>
      <c r="AL428" s="94">
        <v>40865</v>
      </c>
      <c r="AM428" s="89" t="str">
        <f>IF(Q428="",IF(AO428="","TBD",IF(AO428="N/A","N/A",IF(ISNUMBER(AO428),"Complete","TBD"))),"N/A")</f>
        <v>Complete</v>
      </c>
      <c r="AN428" s="1">
        <v>41131</v>
      </c>
      <c r="AO428" s="94">
        <v>41123</v>
      </c>
      <c r="AP428" s="97" t="str">
        <f>IF(Q428="",IF(AK428="Complete",IF(AM428="TBD","Waiting on Router","Ready"),"Pending Fiber Completion"),"Removed")</f>
        <v>Ready</v>
      </c>
      <c r="AQ428" s="1">
        <v>41131</v>
      </c>
      <c r="AR428" s="4"/>
      <c r="AS428" s="7">
        <v>1</v>
      </c>
      <c r="AT428" s="2"/>
      <c r="AU428" s="2"/>
      <c r="AV428" s="4"/>
    </row>
    <row r="429" spans="1:48">
      <c r="A429" s="2">
        <v>40753</v>
      </c>
      <c r="B429" s="73" t="s">
        <v>2085</v>
      </c>
      <c r="C429" s="73" t="s">
        <v>154</v>
      </c>
      <c r="D429" s="73" t="s">
        <v>763</v>
      </c>
      <c r="E429" s="4" t="s">
        <v>2721</v>
      </c>
      <c r="F429" s="73" t="s">
        <v>695</v>
      </c>
      <c r="G429" s="73" t="s">
        <v>4851</v>
      </c>
      <c r="H429" s="4" t="s">
        <v>5841</v>
      </c>
      <c r="I429" s="4" t="s">
        <v>696</v>
      </c>
      <c r="J429" s="4"/>
      <c r="K429" s="4" t="s">
        <v>5842</v>
      </c>
      <c r="L429" s="4"/>
      <c r="M429" s="4"/>
      <c r="N429" s="4" t="s">
        <v>5843</v>
      </c>
      <c r="O429" s="4">
        <v>697</v>
      </c>
      <c r="P429" s="4"/>
      <c r="Q429" s="4"/>
      <c r="R429" s="4" t="s">
        <v>4071</v>
      </c>
      <c r="S429" s="4" t="s">
        <v>2712</v>
      </c>
      <c r="T429" s="2"/>
      <c r="U429" s="77" t="str">
        <f t="shared" si="87"/>
        <v>N</v>
      </c>
      <c r="V429" s="77" t="str">
        <f t="shared" si="88"/>
        <v>N/A</v>
      </c>
      <c r="W429" s="34"/>
      <c r="X429" s="4" t="s">
        <v>4508</v>
      </c>
      <c r="Y429" s="2"/>
      <c r="Z429" s="2"/>
      <c r="AA429" s="84" t="str">
        <f t="shared" si="89"/>
        <v>N/A</v>
      </c>
      <c r="AB429" s="35">
        <v>0</v>
      </c>
      <c r="AC429" s="15">
        <f t="shared" si="90"/>
        <v>0</v>
      </c>
      <c r="AD429" s="2"/>
      <c r="AE429" s="92" t="str">
        <f t="shared" si="91"/>
        <v>N/A</v>
      </c>
      <c r="AF429" s="2"/>
      <c r="AG429" s="4" t="s">
        <v>2756</v>
      </c>
      <c r="AH429" s="89" t="str">
        <f t="shared" si="92"/>
        <v>No Build Required</v>
      </c>
      <c r="AI429" s="2" t="s">
        <v>4508</v>
      </c>
      <c r="AJ429" s="2" t="s">
        <v>4508</v>
      </c>
      <c r="AK429" s="84" t="str">
        <f>IF(Q429="",IF(U429="N","N/A",IF(AL429="","TBD",IF(AL429="N/A","N/A",IF(ISNUMBER(AL429),"Complete","")))),"Removed")</f>
        <v>N/A</v>
      </c>
      <c r="AL429" s="95" t="s">
        <v>4508</v>
      </c>
      <c r="AM429" s="89" t="str">
        <f>IF(Q429="",IF(AO429="","TBD",IF(AO429="N/A","N/A",IF(ISNUMBER(AO429),"Complete","TBD"))),"N/A")</f>
        <v>Complete</v>
      </c>
      <c r="AN429" s="2">
        <v>40912</v>
      </c>
      <c r="AO429" s="94">
        <v>40893</v>
      </c>
      <c r="AP429" s="97" t="str">
        <f>IF(Q429="",IF(AK429="N/A",IF(AM429="TBD","Waiting on Router","Ready"),"TBD"),"Removed")</f>
        <v>Ready</v>
      </c>
      <c r="AQ429" s="2">
        <v>40913</v>
      </c>
      <c r="AR429" s="4"/>
      <c r="AS429" s="7">
        <v>1</v>
      </c>
      <c r="AT429" s="2"/>
      <c r="AU429" s="2"/>
      <c r="AV429" s="4"/>
    </row>
    <row r="430" spans="1:48">
      <c r="A430" s="2">
        <v>40753</v>
      </c>
      <c r="B430" s="73" t="s">
        <v>2086</v>
      </c>
      <c r="C430" s="73" t="s">
        <v>154</v>
      </c>
      <c r="D430" s="73" t="s">
        <v>763</v>
      </c>
      <c r="E430" s="4" t="s">
        <v>2721</v>
      </c>
      <c r="F430" s="73" t="s">
        <v>698</v>
      </c>
      <c r="G430" s="73" t="s">
        <v>4851</v>
      </c>
      <c r="H430" s="4" t="s">
        <v>5844</v>
      </c>
      <c r="I430" s="4" t="s">
        <v>102</v>
      </c>
      <c r="J430" s="4"/>
      <c r="K430" s="4" t="s">
        <v>5845</v>
      </c>
      <c r="L430" s="4"/>
      <c r="M430" s="4"/>
      <c r="N430" s="4" t="s">
        <v>5846</v>
      </c>
      <c r="O430" s="4">
        <v>704</v>
      </c>
      <c r="P430" s="4"/>
      <c r="Q430" s="4"/>
      <c r="R430" s="4" t="s">
        <v>4071</v>
      </c>
      <c r="S430" s="4" t="s">
        <v>2712</v>
      </c>
      <c r="T430" s="2"/>
      <c r="U430" s="77" t="str">
        <f t="shared" si="87"/>
        <v>N</v>
      </c>
      <c r="V430" s="77" t="str">
        <f t="shared" si="88"/>
        <v>N/A</v>
      </c>
      <c r="W430" s="34"/>
      <c r="X430" s="4" t="s">
        <v>4508</v>
      </c>
      <c r="Y430" s="2"/>
      <c r="Z430" s="2"/>
      <c r="AA430" s="84" t="str">
        <f t="shared" si="89"/>
        <v>N/A</v>
      </c>
      <c r="AB430" s="35">
        <v>0</v>
      </c>
      <c r="AC430" s="15">
        <f t="shared" si="90"/>
        <v>0</v>
      </c>
      <c r="AD430" s="2"/>
      <c r="AE430" s="92" t="str">
        <f t="shared" si="91"/>
        <v>N/A</v>
      </c>
      <c r="AF430" s="2"/>
      <c r="AG430" s="4" t="s">
        <v>2756</v>
      </c>
      <c r="AH430" s="89" t="str">
        <f t="shared" si="92"/>
        <v>No Build Required</v>
      </c>
      <c r="AI430" s="2" t="s">
        <v>4508</v>
      </c>
      <c r="AJ430" s="2" t="s">
        <v>4508</v>
      </c>
      <c r="AK430" s="84" t="str">
        <f>IF(Q430="",IF(U430="N","N/A",IF(AL430="","TBD",IF(AL430="N/A","N/A",IF(ISNUMBER(AL430),"Complete","")))),"Removed")</f>
        <v>N/A</v>
      </c>
      <c r="AL430" s="95" t="s">
        <v>4508</v>
      </c>
      <c r="AM430" s="89" t="str">
        <f>IF(Q430="",IF(AO430="","TBD",IF(AO430="N/A","N/A",IF(ISNUMBER(AO430),"Complete","TBD"))),"N/A")</f>
        <v>Complete</v>
      </c>
      <c r="AN430" s="2">
        <v>40912</v>
      </c>
      <c r="AO430" s="94">
        <v>40893</v>
      </c>
      <c r="AP430" s="97" t="str">
        <f>IF(Q430="",IF(AK430="N/A",IF(AM430="TBD","Waiting on Router","Ready"),"TBD"),"Removed")</f>
        <v>Ready</v>
      </c>
      <c r="AQ430" s="2">
        <v>40913</v>
      </c>
      <c r="AR430" s="4"/>
      <c r="AS430" s="7">
        <v>1</v>
      </c>
      <c r="AT430" s="2"/>
      <c r="AU430" s="2"/>
      <c r="AV430" s="4"/>
    </row>
    <row r="431" spans="1:48">
      <c r="A431" s="2">
        <v>40753</v>
      </c>
      <c r="B431" s="73" t="s">
        <v>2087</v>
      </c>
      <c r="C431" s="73" t="s">
        <v>154</v>
      </c>
      <c r="D431" s="73" t="s">
        <v>763</v>
      </c>
      <c r="E431" s="4" t="s">
        <v>2721</v>
      </c>
      <c r="F431" s="73" t="s">
        <v>699</v>
      </c>
      <c r="G431" s="73" t="s">
        <v>4851</v>
      </c>
      <c r="H431" s="4" t="s">
        <v>5847</v>
      </c>
      <c r="I431" s="4" t="s">
        <v>9</v>
      </c>
      <c r="J431" s="4">
        <v>25064</v>
      </c>
      <c r="K431" s="4" t="s">
        <v>5848</v>
      </c>
      <c r="L431" s="4"/>
      <c r="M431" s="4"/>
      <c r="N431" s="4" t="s">
        <v>5849</v>
      </c>
      <c r="O431" s="4">
        <v>698</v>
      </c>
      <c r="P431" s="4"/>
      <c r="Q431" s="4"/>
      <c r="R431" s="4" t="s">
        <v>4071</v>
      </c>
      <c r="S431" s="4" t="s">
        <v>2712</v>
      </c>
      <c r="T431" s="2"/>
      <c r="U431" s="77" t="str">
        <f t="shared" si="87"/>
        <v>N</v>
      </c>
      <c r="V431" s="77" t="str">
        <f t="shared" si="88"/>
        <v>N/A</v>
      </c>
      <c r="W431" s="34"/>
      <c r="X431" s="4" t="s">
        <v>4508</v>
      </c>
      <c r="Y431" s="2"/>
      <c r="Z431" s="2"/>
      <c r="AA431" s="84" t="str">
        <f t="shared" si="89"/>
        <v>N/A</v>
      </c>
      <c r="AB431" s="35">
        <v>0</v>
      </c>
      <c r="AC431" s="15">
        <f t="shared" si="90"/>
        <v>0</v>
      </c>
      <c r="AD431" s="2"/>
      <c r="AE431" s="92" t="str">
        <f t="shared" si="91"/>
        <v>N/A</v>
      </c>
      <c r="AF431" s="2"/>
      <c r="AG431" s="4" t="s">
        <v>2756</v>
      </c>
      <c r="AH431" s="89" t="str">
        <f t="shared" si="92"/>
        <v>No Build Required</v>
      </c>
      <c r="AI431" s="2" t="s">
        <v>4508</v>
      </c>
      <c r="AJ431" s="2" t="s">
        <v>4508</v>
      </c>
      <c r="AK431" s="84" t="str">
        <f>IF(Q431="",IF(U431="N","N/A",IF(AL431="","TBD",IF(AL431="N/A","N/A",IF(ISNUMBER(AL431),"Complete","")))),"Removed")</f>
        <v>N/A</v>
      </c>
      <c r="AL431" s="95" t="s">
        <v>4508</v>
      </c>
      <c r="AM431" s="89" t="str">
        <f>IF(Q431="",IF(AO431="","TBD",IF(AO431="N/A","N/A",IF(ISNUMBER(AO431),"Complete","TBD"))),"N/A")</f>
        <v>Complete</v>
      </c>
      <c r="AN431" s="2">
        <v>40912</v>
      </c>
      <c r="AO431" s="94">
        <v>40893</v>
      </c>
      <c r="AP431" s="97" t="str">
        <f>IF(Q431="",IF(AK431="N/A",IF(AM431="TBD","Waiting on Router","Ready"),"TBD"),"Removed")</f>
        <v>Ready</v>
      </c>
      <c r="AQ431" s="2">
        <v>40913</v>
      </c>
      <c r="AR431" s="4"/>
      <c r="AS431" s="7">
        <v>1</v>
      </c>
      <c r="AT431" s="2"/>
      <c r="AU431" s="2"/>
      <c r="AV431" s="4"/>
    </row>
    <row r="432" spans="1:48">
      <c r="A432" s="2">
        <v>40753</v>
      </c>
      <c r="B432" s="73" t="s">
        <v>2088</v>
      </c>
      <c r="C432" s="73" t="s">
        <v>154</v>
      </c>
      <c r="D432" s="73" t="s">
        <v>763</v>
      </c>
      <c r="E432" s="4" t="s">
        <v>2721</v>
      </c>
      <c r="F432" s="73" t="s">
        <v>700</v>
      </c>
      <c r="G432" s="73" t="s">
        <v>4851</v>
      </c>
      <c r="H432" s="4" t="s">
        <v>5850</v>
      </c>
      <c r="I432" s="4" t="s">
        <v>5674</v>
      </c>
      <c r="J432" s="4"/>
      <c r="K432" s="4" t="s">
        <v>5851</v>
      </c>
      <c r="L432" s="4"/>
      <c r="M432" s="4"/>
      <c r="N432" s="4" t="s">
        <v>5852</v>
      </c>
      <c r="O432" s="4">
        <v>699</v>
      </c>
      <c r="P432" s="4"/>
      <c r="Q432" s="4"/>
      <c r="R432" s="4" t="s">
        <v>4071</v>
      </c>
      <c r="S432" s="4" t="s">
        <v>2712</v>
      </c>
      <c r="T432" s="2"/>
      <c r="U432" s="77" t="str">
        <f t="shared" si="87"/>
        <v>N</v>
      </c>
      <c r="V432" s="77" t="str">
        <f t="shared" si="88"/>
        <v>N/A</v>
      </c>
      <c r="W432" s="34"/>
      <c r="X432" s="4" t="s">
        <v>4508</v>
      </c>
      <c r="Y432" s="2"/>
      <c r="Z432" s="2"/>
      <c r="AA432" s="84" t="str">
        <f t="shared" si="89"/>
        <v>N/A</v>
      </c>
      <c r="AB432" s="35">
        <v>0</v>
      </c>
      <c r="AC432" s="15">
        <f t="shared" si="90"/>
        <v>0</v>
      </c>
      <c r="AD432" s="2"/>
      <c r="AE432" s="92" t="str">
        <f t="shared" si="91"/>
        <v>N/A</v>
      </c>
      <c r="AF432" s="2"/>
      <c r="AG432" s="4" t="s">
        <v>2756</v>
      </c>
      <c r="AH432" s="89" t="str">
        <f t="shared" si="92"/>
        <v>No Build Required</v>
      </c>
      <c r="AI432" s="2" t="s">
        <v>4508</v>
      </c>
      <c r="AJ432" s="2" t="s">
        <v>4508</v>
      </c>
      <c r="AK432" s="84" t="str">
        <f>IF(Q432="",IF(U432="N","N/A",IF(AL432="","TBD",IF(AL432="N/A","N/A",IF(ISNUMBER(AL432),"Complete","")))),"Removed")</f>
        <v>N/A</v>
      </c>
      <c r="AL432" s="95" t="s">
        <v>4508</v>
      </c>
      <c r="AM432" s="89" t="str">
        <f>IF(Q432="",IF(AO432="","TBD",IF(AO432="N/A","N/A",IF(ISNUMBER(AO432),"Complete","TBD"))),"N/A")</f>
        <v>Complete</v>
      </c>
      <c r="AN432" s="2">
        <v>40912</v>
      </c>
      <c r="AO432" s="94">
        <v>40893</v>
      </c>
      <c r="AP432" s="97" t="str">
        <f>IF(Q432="",IF(AK432="N/A",IF(AM432="TBD","Waiting on Router","Ready"),"TBD"),"Removed")</f>
        <v>Ready</v>
      </c>
      <c r="AQ432" s="2">
        <v>40913</v>
      </c>
      <c r="AR432" s="4"/>
      <c r="AS432" s="7">
        <v>1</v>
      </c>
      <c r="AT432" s="2"/>
      <c r="AU432" s="2"/>
      <c r="AV432" s="4"/>
    </row>
    <row r="433" spans="1:48">
      <c r="A433" s="2">
        <v>40753</v>
      </c>
      <c r="B433" s="73" t="s">
        <v>2089</v>
      </c>
      <c r="C433" s="73" t="s">
        <v>154</v>
      </c>
      <c r="D433" s="73" t="s">
        <v>763</v>
      </c>
      <c r="E433" s="4" t="s">
        <v>2721</v>
      </c>
      <c r="F433" s="73" t="s">
        <v>701</v>
      </c>
      <c r="G433" s="73" t="s">
        <v>4851</v>
      </c>
      <c r="H433" s="4" t="s">
        <v>5853</v>
      </c>
      <c r="I433" s="4" t="s">
        <v>5854</v>
      </c>
      <c r="J433" s="4"/>
      <c r="K433" s="4" t="s">
        <v>5855</v>
      </c>
      <c r="L433" s="4"/>
      <c r="M433" s="4"/>
      <c r="N433" s="4" t="s">
        <v>5856</v>
      </c>
      <c r="O433" s="4">
        <v>700</v>
      </c>
      <c r="P433" s="4"/>
      <c r="Q433" s="4"/>
      <c r="R433" s="4" t="s">
        <v>4071</v>
      </c>
      <c r="S433" s="4" t="s">
        <v>2712</v>
      </c>
      <c r="T433" s="2"/>
      <c r="U433" s="77" t="str">
        <f t="shared" si="87"/>
        <v>N</v>
      </c>
      <c r="V433" s="77" t="str">
        <f t="shared" si="88"/>
        <v>N/A</v>
      </c>
      <c r="W433" s="34"/>
      <c r="X433" s="4" t="s">
        <v>4508</v>
      </c>
      <c r="Y433" s="2"/>
      <c r="Z433" s="2"/>
      <c r="AA433" s="84" t="str">
        <f t="shared" si="89"/>
        <v>N/A</v>
      </c>
      <c r="AB433" s="35">
        <v>0</v>
      </c>
      <c r="AC433" s="15">
        <f t="shared" si="90"/>
        <v>0</v>
      </c>
      <c r="AD433" s="2"/>
      <c r="AE433" s="92" t="str">
        <f t="shared" si="91"/>
        <v>N/A</v>
      </c>
      <c r="AF433" s="2"/>
      <c r="AG433" s="4" t="s">
        <v>2756</v>
      </c>
      <c r="AH433" s="89" t="str">
        <f t="shared" si="92"/>
        <v>No Build Required</v>
      </c>
      <c r="AI433" s="2" t="s">
        <v>4508</v>
      </c>
      <c r="AJ433" s="2" t="s">
        <v>4508</v>
      </c>
      <c r="AK433" s="84" t="str">
        <f>IF(Q433="",IF(U433="N","N/A",IF(AL433="","TBD",IF(AL433="N/A","N/A",IF(ISNUMBER(AL433),"Complete","")))),"Removed")</f>
        <v>N/A</v>
      </c>
      <c r="AL433" s="95" t="s">
        <v>4508</v>
      </c>
      <c r="AM433" s="89" t="str">
        <f>IF(Q433="",IF(AO433="","TBD",IF(AO433="N/A","N/A",IF(ISNUMBER(AO433),"Complete","TBD"))),"N/A")</f>
        <v>Complete</v>
      </c>
      <c r="AN433" s="2">
        <v>40912</v>
      </c>
      <c r="AO433" s="94">
        <v>40893</v>
      </c>
      <c r="AP433" s="97" t="str">
        <f>IF(Q433="",IF(AK433="N/A",IF(AM433="TBD","Waiting on Router","Ready"),"TBD"),"Removed")</f>
        <v>Ready</v>
      </c>
      <c r="AQ433" s="2">
        <v>40913</v>
      </c>
      <c r="AR433" s="4"/>
      <c r="AS433" s="7">
        <v>1</v>
      </c>
      <c r="AT433" s="2"/>
      <c r="AU433" s="2"/>
      <c r="AV433" s="4"/>
    </row>
    <row r="434" spans="1:48">
      <c r="A434" s="2">
        <v>40753</v>
      </c>
      <c r="B434" s="73" t="s">
        <v>2090</v>
      </c>
      <c r="C434" s="73" t="s">
        <v>154</v>
      </c>
      <c r="D434" s="73" t="s">
        <v>763</v>
      </c>
      <c r="E434" s="4" t="s">
        <v>2721</v>
      </c>
      <c r="F434" s="73" t="s">
        <v>702</v>
      </c>
      <c r="G434" s="73" t="s">
        <v>4851</v>
      </c>
      <c r="H434" s="4" t="s">
        <v>5857</v>
      </c>
      <c r="I434" s="4" t="s">
        <v>102</v>
      </c>
      <c r="J434" s="4"/>
      <c r="K434" s="4" t="s">
        <v>5858</v>
      </c>
      <c r="L434" s="4"/>
      <c r="M434" s="4"/>
      <c r="N434" s="4" t="s">
        <v>5859</v>
      </c>
      <c r="O434" s="4">
        <v>696</v>
      </c>
      <c r="P434" s="4"/>
      <c r="Q434" s="4"/>
      <c r="R434" s="4" t="s">
        <v>4071</v>
      </c>
      <c r="S434" s="4" t="s">
        <v>2712</v>
      </c>
      <c r="T434" s="2"/>
      <c r="U434" s="77" t="str">
        <f t="shared" ref="U434:U485" si="93">IF(T434="","N","Y")</f>
        <v>N</v>
      </c>
      <c r="V434" s="77" t="str">
        <f t="shared" ref="V434:V485" si="94">IF(T434="","N/A",IF(T434="TBD","N","Y"))</f>
        <v>N/A</v>
      </c>
      <c r="W434" s="34"/>
      <c r="X434" s="4" t="s">
        <v>4508</v>
      </c>
      <c r="Y434" s="2"/>
      <c r="Z434" s="2"/>
      <c r="AA434" s="84" t="str">
        <f t="shared" ref="AA434:AA485" si="95">IF(V434="N/A","N/A",IF(Z434="","N","Y"))</f>
        <v>N/A</v>
      </c>
      <c r="AB434" s="35">
        <v>0</v>
      </c>
      <c r="AC434" s="15">
        <f t="shared" ref="AC434:AC485" si="96">IF(U434="N",0,IF(AB434="","TBD",IF(AB434="N/A",0,IF(ISNUMBER(AB434)=TRUE,AB434,"Included"))))</f>
        <v>0</v>
      </c>
      <c r="AD434" s="2"/>
      <c r="AE434" s="92" t="str">
        <f t="shared" ref="AE434:AE485" si="97">IF(Q434="",IF(U434="N","N/A",IF(AD434="N/A","N/A",IF(AD434="","TBD",IF(ISNUMBER(AF434),"Complete","Complete")))),"""Removed")</f>
        <v>N/A</v>
      </c>
      <c r="AF434" s="2"/>
      <c r="AG434" s="4" t="s">
        <v>2756</v>
      </c>
      <c r="AH434" s="89" t="str">
        <f t="shared" ref="AH434:AH485" si="98">IF(Q434="",IF(U434="N","No Build Required",IF(AG434="N","No Build Required",IF(AG434="N/A","No Build Required",IF(AG434="","TBD",IF(ISNUMBER(AJ434),"Complete",IF(ISNUMBER(AI434),"Scheduled","TBD")))))),"Removed")</f>
        <v>No Build Required</v>
      </c>
      <c r="AI434" s="2" t="s">
        <v>4508</v>
      </c>
      <c r="AJ434" s="2" t="s">
        <v>4508</v>
      </c>
      <c r="AK434" s="84" t="str">
        <f>IF(Q434="",IF(U434="N","N/A",IF(AL434="","TBD",IF(AL434="N/A","N/A",IF(ISNUMBER(AL434),"Complete","")))),"Removed")</f>
        <v>N/A</v>
      </c>
      <c r="AL434" s="95" t="s">
        <v>4508</v>
      </c>
      <c r="AM434" s="89" t="str">
        <f>IF(Q434="",IF(AO434="","TBD",IF(AO434="N/A","N/A",IF(ISNUMBER(AO434),"Complete","TBD"))),"N/A")</f>
        <v>Complete</v>
      </c>
      <c r="AN434" s="2">
        <v>40912</v>
      </c>
      <c r="AO434" s="94">
        <v>40893</v>
      </c>
      <c r="AP434" s="97" t="str">
        <f>IF(Q434="",IF(AK434="N/A",IF(AM434="TBD","Waiting on Router","Ready"),"TBD"),"Removed")</f>
        <v>Ready</v>
      </c>
      <c r="AQ434" s="2">
        <v>40913</v>
      </c>
      <c r="AR434" s="4"/>
      <c r="AS434" s="7">
        <v>1</v>
      </c>
      <c r="AT434" s="2"/>
      <c r="AU434" s="2"/>
      <c r="AV434" s="4"/>
    </row>
    <row r="435" spans="1:48">
      <c r="A435" s="2">
        <v>40753</v>
      </c>
      <c r="B435" s="73" t="s">
        <v>2080</v>
      </c>
      <c r="C435" s="73" t="s">
        <v>154</v>
      </c>
      <c r="D435" s="73" t="s">
        <v>763</v>
      </c>
      <c r="E435" s="4" t="s">
        <v>2721</v>
      </c>
      <c r="F435" s="73" t="s">
        <v>703</v>
      </c>
      <c r="G435" s="73" t="s">
        <v>4851</v>
      </c>
      <c r="H435" s="4" t="s">
        <v>5860</v>
      </c>
      <c r="I435" s="4" t="s">
        <v>5761</v>
      </c>
      <c r="J435" s="4"/>
      <c r="K435" s="4" t="s">
        <v>5861</v>
      </c>
      <c r="L435" s="4"/>
      <c r="M435" s="4"/>
      <c r="N435" s="4" t="s">
        <v>5862</v>
      </c>
      <c r="O435" s="4">
        <v>701</v>
      </c>
      <c r="P435" s="4"/>
      <c r="Q435" s="4"/>
      <c r="R435" s="4" t="s">
        <v>4071</v>
      </c>
      <c r="S435" s="4" t="s">
        <v>2712</v>
      </c>
      <c r="T435" s="2"/>
      <c r="U435" s="77" t="str">
        <f t="shared" si="93"/>
        <v>N</v>
      </c>
      <c r="V435" s="77" t="str">
        <f t="shared" si="94"/>
        <v>N/A</v>
      </c>
      <c r="W435" s="34"/>
      <c r="X435" s="4" t="s">
        <v>4508</v>
      </c>
      <c r="Y435" s="2"/>
      <c r="Z435" s="2"/>
      <c r="AA435" s="84" t="str">
        <f t="shared" si="95"/>
        <v>N/A</v>
      </c>
      <c r="AB435" s="35">
        <v>0</v>
      </c>
      <c r="AC435" s="15">
        <f t="shared" si="96"/>
        <v>0</v>
      </c>
      <c r="AD435" s="2"/>
      <c r="AE435" s="92" t="str">
        <f t="shared" si="97"/>
        <v>N/A</v>
      </c>
      <c r="AF435" s="2"/>
      <c r="AG435" s="4" t="s">
        <v>2756</v>
      </c>
      <c r="AH435" s="89" t="str">
        <f t="shared" si="98"/>
        <v>No Build Required</v>
      </c>
      <c r="AI435" s="2" t="s">
        <v>4508</v>
      </c>
      <c r="AJ435" s="2" t="s">
        <v>4508</v>
      </c>
      <c r="AK435" s="84" t="str">
        <f>IF(Q435="",IF(U435="N","N/A",IF(AL435="","TBD",IF(AL435="N/A","N/A",IF(ISNUMBER(AL435),"Complete","")))),"Removed")</f>
        <v>N/A</v>
      </c>
      <c r="AL435" s="95" t="s">
        <v>4508</v>
      </c>
      <c r="AM435" s="89" t="str">
        <f>IF(Q435="",IF(AO435="","TBD",IF(AO435="N/A","N/A",IF(ISNUMBER(AO435),"Complete","TBD"))),"N/A")</f>
        <v>Complete</v>
      </c>
      <c r="AN435" s="2">
        <v>40912</v>
      </c>
      <c r="AO435" s="94">
        <v>40893</v>
      </c>
      <c r="AP435" s="97" t="str">
        <f>IF(Q435="",IF(AK435="N/A",IF(AM435="TBD","Waiting on Router","Ready"),"TBD"),"Removed")</f>
        <v>Ready</v>
      </c>
      <c r="AQ435" s="2">
        <v>40913</v>
      </c>
      <c r="AR435" s="4"/>
      <c r="AS435" s="7">
        <v>1</v>
      </c>
      <c r="AT435" s="2"/>
      <c r="AU435" s="2"/>
      <c r="AV435" s="4"/>
    </row>
    <row r="436" spans="1:48">
      <c r="A436" s="2">
        <v>40753</v>
      </c>
      <c r="B436" s="73" t="s">
        <v>2091</v>
      </c>
      <c r="C436" s="73" t="s">
        <v>154</v>
      </c>
      <c r="D436" s="73" t="s">
        <v>763</v>
      </c>
      <c r="E436" s="4" t="s">
        <v>2721</v>
      </c>
      <c r="F436" s="73" t="s">
        <v>704</v>
      </c>
      <c r="G436" s="73" t="s">
        <v>4851</v>
      </c>
      <c r="H436" s="4" t="s">
        <v>5863</v>
      </c>
      <c r="I436" s="4" t="s">
        <v>5783</v>
      </c>
      <c r="J436" s="4">
        <v>25143</v>
      </c>
      <c r="K436" s="4" t="s">
        <v>5864</v>
      </c>
      <c r="L436" s="4"/>
      <c r="M436" s="4"/>
      <c r="N436" s="4" t="s">
        <v>5865</v>
      </c>
      <c r="O436" s="4">
        <v>702</v>
      </c>
      <c r="P436" s="4"/>
      <c r="Q436" s="4"/>
      <c r="R436" s="4" t="s">
        <v>4071</v>
      </c>
      <c r="S436" s="4" t="s">
        <v>2712</v>
      </c>
      <c r="T436" s="2"/>
      <c r="U436" s="77" t="str">
        <f t="shared" si="93"/>
        <v>N</v>
      </c>
      <c r="V436" s="77" t="str">
        <f t="shared" si="94"/>
        <v>N/A</v>
      </c>
      <c r="W436" s="34"/>
      <c r="X436" s="4" t="s">
        <v>4508</v>
      </c>
      <c r="Y436" s="2"/>
      <c r="Z436" s="2"/>
      <c r="AA436" s="84" t="str">
        <f t="shared" si="95"/>
        <v>N/A</v>
      </c>
      <c r="AB436" s="35">
        <v>0</v>
      </c>
      <c r="AC436" s="15">
        <f t="shared" si="96"/>
        <v>0</v>
      </c>
      <c r="AD436" s="2"/>
      <c r="AE436" s="92" t="str">
        <f t="shared" si="97"/>
        <v>N/A</v>
      </c>
      <c r="AF436" s="2"/>
      <c r="AG436" s="4" t="s">
        <v>2756</v>
      </c>
      <c r="AH436" s="89" t="str">
        <f t="shared" si="98"/>
        <v>No Build Required</v>
      </c>
      <c r="AI436" s="2" t="s">
        <v>4508</v>
      </c>
      <c r="AJ436" s="2" t="s">
        <v>4508</v>
      </c>
      <c r="AK436" s="84" t="str">
        <f>IF(Q436="",IF(U436="N","N/A",IF(AL436="","TBD",IF(AL436="N/A","N/A",IF(ISNUMBER(AL436),"Complete","")))),"Removed")</f>
        <v>N/A</v>
      </c>
      <c r="AL436" s="95" t="s">
        <v>4508</v>
      </c>
      <c r="AM436" s="89" t="str">
        <f>IF(Q436="",IF(AO436="","TBD",IF(AO436="N/A","N/A",IF(ISNUMBER(AO436),"Complete","TBD"))),"N/A")</f>
        <v>Complete</v>
      </c>
      <c r="AN436" s="2">
        <v>40912</v>
      </c>
      <c r="AO436" s="94">
        <v>40893</v>
      </c>
      <c r="AP436" s="97" t="str">
        <f>IF(Q436="",IF(AK436="N/A",IF(AM436="TBD","Waiting on Router","Ready"),"TBD"),"Removed")</f>
        <v>Ready</v>
      </c>
      <c r="AQ436" s="2">
        <v>40913</v>
      </c>
      <c r="AR436" s="4"/>
      <c r="AS436" s="7">
        <v>1</v>
      </c>
      <c r="AT436" s="2"/>
      <c r="AU436" s="2"/>
      <c r="AV436" s="4"/>
    </row>
    <row r="437" spans="1:48">
      <c r="A437" s="2">
        <v>40753</v>
      </c>
      <c r="B437" s="73" t="s">
        <v>2092</v>
      </c>
      <c r="C437" s="73" t="s">
        <v>154</v>
      </c>
      <c r="D437" s="73" t="s">
        <v>763</v>
      </c>
      <c r="E437" s="4" t="s">
        <v>2721</v>
      </c>
      <c r="F437" s="73" t="s">
        <v>705</v>
      </c>
      <c r="G437" s="73" t="s">
        <v>4851</v>
      </c>
      <c r="H437" s="4" t="s">
        <v>5866</v>
      </c>
      <c r="I437" s="4" t="s">
        <v>75</v>
      </c>
      <c r="J437" s="4"/>
      <c r="K437" s="4" t="s">
        <v>5867</v>
      </c>
      <c r="L437" s="4"/>
      <c r="M437" s="4"/>
      <c r="N437" s="4" t="s">
        <v>5868</v>
      </c>
      <c r="O437" s="4">
        <v>703</v>
      </c>
      <c r="P437" s="4"/>
      <c r="Q437" s="4"/>
      <c r="R437" s="4" t="s">
        <v>4071</v>
      </c>
      <c r="S437" s="4" t="s">
        <v>2712</v>
      </c>
      <c r="T437" s="2"/>
      <c r="U437" s="77" t="str">
        <f t="shared" si="93"/>
        <v>N</v>
      </c>
      <c r="V437" s="77" t="str">
        <f t="shared" si="94"/>
        <v>N/A</v>
      </c>
      <c r="W437" s="34"/>
      <c r="X437" s="4" t="s">
        <v>4508</v>
      </c>
      <c r="Y437" s="2"/>
      <c r="Z437" s="2"/>
      <c r="AA437" s="84" t="str">
        <f t="shared" si="95"/>
        <v>N/A</v>
      </c>
      <c r="AB437" s="35">
        <v>0</v>
      </c>
      <c r="AC437" s="15">
        <f t="shared" si="96"/>
        <v>0</v>
      </c>
      <c r="AD437" s="2"/>
      <c r="AE437" s="92" t="str">
        <f t="shared" si="97"/>
        <v>N/A</v>
      </c>
      <c r="AF437" s="2"/>
      <c r="AG437" s="4" t="s">
        <v>2756</v>
      </c>
      <c r="AH437" s="89" t="str">
        <f t="shared" si="98"/>
        <v>No Build Required</v>
      </c>
      <c r="AI437" s="2" t="s">
        <v>4508</v>
      </c>
      <c r="AJ437" s="2" t="s">
        <v>4508</v>
      </c>
      <c r="AK437" s="84" t="str">
        <f>IF(Q437="",IF(U437="N","N/A",IF(AL437="","TBD",IF(AL437="N/A","N/A",IF(ISNUMBER(AL437),"Complete","")))),"Removed")</f>
        <v>N/A</v>
      </c>
      <c r="AL437" s="95" t="s">
        <v>4508</v>
      </c>
      <c r="AM437" s="89" t="str">
        <f>IF(Q437="",IF(AO437="","TBD",IF(AO437="N/A","N/A",IF(ISNUMBER(AO437),"Complete","TBD"))),"N/A")</f>
        <v>Complete</v>
      </c>
      <c r="AN437" s="2">
        <v>40912</v>
      </c>
      <c r="AO437" s="94">
        <v>40893</v>
      </c>
      <c r="AP437" s="97" t="str">
        <f>IF(Q437="",IF(AK437="N/A",IF(AM437="TBD","Waiting on Router","Ready"),"TBD"),"Removed")</f>
        <v>Ready</v>
      </c>
      <c r="AQ437" s="2">
        <v>40913</v>
      </c>
      <c r="AR437" s="4"/>
      <c r="AS437" s="7">
        <v>1</v>
      </c>
      <c r="AT437" s="2"/>
      <c r="AU437" s="2"/>
      <c r="AV437" s="4"/>
    </row>
    <row r="438" spans="1:48">
      <c r="A438" s="2">
        <v>40753</v>
      </c>
      <c r="B438" s="73" t="s">
        <v>2093</v>
      </c>
      <c r="C438" s="73" t="s">
        <v>154</v>
      </c>
      <c r="D438" s="73" t="s">
        <v>763</v>
      </c>
      <c r="E438" s="4" t="s">
        <v>2721</v>
      </c>
      <c r="F438" s="73" t="s">
        <v>706</v>
      </c>
      <c r="G438" s="73" t="s">
        <v>4851</v>
      </c>
      <c r="H438" s="4" t="s">
        <v>5869</v>
      </c>
      <c r="I438" s="4" t="s">
        <v>707</v>
      </c>
      <c r="J438" s="4"/>
      <c r="K438" s="4" t="s">
        <v>5870</v>
      </c>
      <c r="L438" s="4"/>
      <c r="M438" s="4"/>
      <c r="N438" s="4" t="s">
        <v>5871</v>
      </c>
      <c r="O438" s="4">
        <v>705</v>
      </c>
      <c r="P438" s="4"/>
      <c r="Q438" s="4"/>
      <c r="R438" s="4" t="s">
        <v>4071</v>
      </c>
      <c r="S438" s="4" t="s">
        <v>2712</v>
      </c>
      <c r="T438" s="2"/>
      <c r="U438" s="77" t="str">
        <f t="shared" si="93"/>
        <v>N</v>
      </c>
      <c r="V438" s="77" t="str">
        <f t="shared" si="94"/>
        <v>N/A</v>
      </c>
      <c r="W438" s="34"/>
      <c r="X438" s="4" t="s">
        <v>4508</v>
      </c>
      <c r="Y438" s="2"/>
      <c r="Z438" s="2"/>
      <c r="AA438" s="84" t="str">
        <f t="shared" si="95"/>
        <v>N/A</v>
      </c>
      <c r="AB438" s="35">
        <v>0</v>
      </c>
      <c r="AC438" s="15">
        <f t="shared" si="96"/>
        <v>0</v>
      </c>
      <c r="AD438" s="2"/>
      <c r="AE438" s="92" t="str">
        <f t="shared" si="97"/>
        <v>N/A</v>
      </c>
      <c r="AF438" s="2"/>
      <c r="AG438" s="4" t="s">
        <v>2756</v>
      </c>
      <c r="AH438" s="89" t="str">
        <f t="shared" si="98"/>
        <v>No Build Required</v>
      </c>
      <c r="AI438" s="2" t="s">
        <v>4508</v>
      </c>
      <c r="AJ438" s="2" t="s">
        <v>4508</v>
      </c>
      <c r="AK438" s="84" t="str">
        <f>IF(Q438="",IF(U438="N","N/A",IF(AL438="","TBD",IF(AL438="N/A","N/A",IF(ISNUMBER(AL438),"Complete","")))),"Removed")</f>
        <v>N/A</v>
      </c>
      <c r="AL438" s="95" t="s">
        <v>4508</v>
      </c>
      <c r="AM438" s="89" t="str">
        <f>IF(Q438="",IF(AO438="","TBD",IF(AO438="N/A","N/A",IF(ISNUMBER(AO438),"Complete","TBD"))),"N/A")</f>
        <v>Complete</v>
      </c>
      <c r="AN438" s="2">
        <v>40912</v>
      </c>
      <c r="AO438" s="94">
        <v>40893</v>
      </c>
      <c r="AP438" s="97" t="str">
        <f>IF(Q438="",IF(AK438="N/A",IF(AM438="TBD","Waiting on Router","Ready"),"TBD"),"Removed")</f>
        <v>Ready</v>
      </c>
      <c r="AQ438" s="2">
        <v>40913</v>
      </c>
      <c r="AR438" s="4"/>
      <c r="AS438" s="7">
        <v>1</v>
      </c>
      <c r="AT438" s="2"/>
      <c r="AU438" s="2"/>
      <c r="AV438" s="4"/>
    </row>
    <row r="439" spans="1:48">
      <c r="A439" s="2">
        <v>40753</v>
      </c>
      <c r="B439" s="73" t="s">
        <v>2094</v>
      </c>
      <c r="C439" s="73" t="s">
        <v>154</v>
      </c>
      <c r="D439" s="73" t="s">
        <v>763</v>
      </c>
      <c r="E439" s="4" t="s">
        <v>2721</v>
      </c>
      <c r="F439" s="73" t="s">
        <v>708</v>
      </c>
      <c r="G439" s="73" t="s">
        <v>4851</v>
      </c>
      <c r="H439" s="4" t="s">
        <v>5872</v>
      </c>
      <c r="I439" s="4" t="s">
        <v>5627</v>
      </c>
      <c r="J439" s="4">
        <v>25177</v>
      </c>
      <c r="K439" s="4" t="s">
        <v>5873</v>
      </c>
      <c r="L439" s="4"/>
      <c r="M439" s="4"/>
      <c r="N439" s="4" t="s">
        <v>5874</v>
      </c>
      <c r="O439" s="4">
        <v>706</v>
      </c>
      <c r="P439" s="4"/>
      <c r="Q439" s="4"/>
      <c r="R439" s="4" t="s">
        <v>4071</v>
      </c>
      <c r="S439" s="4" t="s">
        <v>2712</v>
      </c>
      <c r="T439" s="2"/>
      <c r="U439" s="77" t="str">
        <f t="shared" si="93"/>
        <v>N</v>
      </c>
      <c r="V439" s="77" t="str">
        <f t="shared" si="94"/>
        <v>N/A</v>
      </c>
      <c r="W439" s="34"/>
      <c r="X439" s="4" t="s">
        <v>4508</v>
      </c>
      <c r="Y439" s="2"/>
      <c r="Z439" s="2"/>
      <c r="AA439" s="84" t="str">
        <f t="shared" si="95"/>
        <v>N/A</v>
      </c>
      <c r="AB439" s="35">
        <v>0</v>
      </c>
      <c r="AC439" s="15">
        <f t="shared" si="96"/>
        <v>0</v>
      </c>
      <c r="AD439" s="2"/>
      <c r="AE439" s="92" t="str">
        <f t="shared" si="97"/>
        <v>N/A</v>
      </c>
      <c r="AF439" s="2"/>
      <c r="AG439" s="4" t="s">
        <v>2756</v>
      </c>
      <c r="AH439" s="89" t="str">
        <f t="shared" si="98"/>
        <v>No Build Required</v>
      </c>
      <c r="AI439" s="2" t="s">
        <v>4508</v>
      </c>
      <c r="AJ439" s="2" t="s">
        <v>4508</v>
      </c>
      <c r="AK439" s="84" t="str">
        <f>IF(Q439="",IF(U439="N","N/A",IF(AL439="","TBD",IF(AL439="N/A","N/A",IF(ISNUMBER(AL439),"Complete","")))),"Removed")</f>
        <v>N/A</v>
      </c>
      <c r="AL439" s="95" t="s">
        <v>4508</v>
      </c>
      <c r="AM439" s="89" t="str">
        <f>IF(Q439="",IF(AO439="","TBD",IF(AO439="N/A","N/A",IF(ISNUMBER(AO439),"Complete","TBD"))),"N/A")</f>
        <v>Complete</v>
      </c>
      <c r="AN439" s="2">
        <v>40912</v>
      </c>
      <c r="AO439" s="94">
        <v>40893</v>
      </c>
      <c r="AP439" s="97" t="str">
        <f>IF(Q439="",IF(AK439="N/A",IF(AM439="TBD","Waiting on Router","Ready"),"TBD"),"Removed")</f>
        <v>Ready</v>
      </c>
      <c r="AQ439" s="2">
        <v>40913</v>
      </c>
      <c r="AR439" s="4"/>
      <c r="AS439" s="7">
        <v>1</v>
      </c>
      <c r="AT439" s="2"/>
      <c r="AU439" s="2"/>
      <c r="AV439" s="4"/>
    </row>
    <row r="440" spans="1:48">
      <c r="A440" s="2"/>
      <c r="B440" s="73" t="s">
        <v>2095</v>
      </c>
      <c r="C440" s="73" t="s">
        <v>154</v>
      </c>
      <c r="D440" s="73" t="s">
        <v>763</v>
      </c>
      <c r="E440" s="4" t="s">
        <v>2721</v>
      </c>
      <c r="F440" s="73" t="s">
        <v>371</v>
      </c>
      <c r="G440" s="73" t="s">
        <v>4851</v>
      </c>
      <c r="H440" s="4" t="s">
        <v>5875</v>
      </c>
      <c r="I440" s="4" t="s">
        <v>372</v>
      </c>
      <c r="J440" s="4"/>
      <c r="K440" s="4" t="s">
        <v>5876</v>
      </c>
      <c r="L440" s="4"/>
      <c r="M440" s="4"/>
      <c r="N440" s="4" t="s">
        <v>5877</v>
      </c>
      <c r="O440" s="4">
        <v>737</v>
      </c>
      <c r="P440" s="4"/>
      <c r="Q440" s="4"/>
      <c r="R440" s="4" t="s">
        <v>4071</v>
      </c>
      <c r="S440" s="4" t="s">
        <v>2712</v>
      </c>
      <c r="T440" s="2"/>
      <c r="U440" s="77" t="str">
        <f t="shared" si="93"/>
        <v>N</v>
      </c>
      <c r="V440" s="77" t="str">
        <f t="shared" si="94"/>
        <v>N/A</v>
      </c>
      <c r="W440" s="34"/>
      <c r="X440" s="4" t="s">
        <v>4508</v>
      </c>
      <c r="Y440" s="2"/>
      <c r="Z440" s="2"/>
      <c r="AA440" s="84" t="str">
        <f t="shared" si="95"/>
        <v>N/A</v>
      </c>
      <c r="AB440" s="35">
        <v>0</v>
      </c>
      <c r="AC440" s="15">
        <f t="shared" si="96"/>
        <v>0</v>
      </c>
      <c r="AD440" s="2"/>
      <c r="AE440" s="92" t="str">
        <f t="shared" si="97"/>
        <v>N/A</v>
      </c>
      <c r="AF440" s="2"/>
      <c r="AG440" s="4" t="s">
        <v>2756</v>
      </c>
      <c r="AH440" s="89" t="str">
        <f t="shared" si="98"/>
        <v>No Build Required</v>
      </c>
      <c r="AI440" s="1" t="s">
        <v>4508</v>
      </c>
      <c r="AJ440" s="1" t="s">
        <v>4508</v>
      </c>
      <c r="AK440" s="84" t="str">
        <f>IF(Q440="",IF(U440="N","N/A",IF(AL440="","TBD",IF(AL440="N/A","N/A",IF(ISNUMBER(AL440),"Complete","")))),"Removed")</f>
        <v>N/A</v>
      </c>
      <c r="AL440" s="95" t="s">
        <v>4508</v>
      </c>
      <c r="AM440" s="89" t="str">
        <f>IF(Q440="",IF(AO440="","TBD",IF(AO440="N/A","N/A",IF(ISNUMBER(AO440),"Complete","TBD"))),"N/A")</f>
        <v>Complete</v>
      </c>
      <c r="AN440" s="2"/>
      <c r="AO440" s="94">
        <v>40967</v>
      </c>
      <c r="AP440" s="97" t="str">
        <f>IF(Q440="",IF(AK440="N/A",IF(AM440="TBD","Waiting on Router","Ready"),"TBD"),"Removed")</f>
        <v>Ready</v>
      </c>
      <c r="AQ440" s="2"/>
      <c r="AR440" s="4"/>
      <c r="AS440" s="7">
        <v>1</v>
      </c>
      <c r="AT440" s="2"/>
      <c r="AU440" s="2"/>
      <c r="AV440" s="4"/>
    </row>
    <row r="441" spans="1:48">
      <c r="A441" s="2"/>
      <c r="B441" s="73" t="s">
        <v>2096</v>
      </c>
      <c r="C441" s="73" t="s">
        <v>154</v>
      </c>
      <c r="D441" s="73" t="s">
        <v>6707</v>
      </c>
      <c r="E441" s="4" t="s">
        <v>2721</v>
      </c>
      <c r="F441" s="73" t="s">
        <v>6708</v>
      </c>
      <c r="G441" s="73" t="s">
        <v>4852</v>
      </c>
      <c r="H441" s="4" t="s">
        <v>1733</v>
      </c>
      <c r="I441" s="4" t="s">
        <v>102</v>
      </c>
      <c r="J441" s="4">
        <v>25311</v>
      </c>
      <c r="K441" s="4" t="s">
        <v>3204</v>
      </c>
      <c r="L441" s="4"/>
      <c r="M441" s="4"/>
      <c r="N441" s="4" t="s">
        <v>5265</v>
      </c>
      <c r="O441" s="4">
        <v>1180</v>
      </c>
      <c r="P441" s="4"/>
      <c r="Q441" s="4"/>
      <c r="R441" s="4" t="s">
        <v>2727</v>
      </c>
      <c r="S441" s="4"/>
      <c r="T441" s="2">
        <v>41026</v>
      </c>
      <c r="U441" s="86" t="str">
        <f t="shared" si="93"/>
        <v>Y</v>
      </c>
      <c r="V441" s="86" t="str">
        <f t="shared" si="94"/>
        <v>Y</v>
      </c>
      <c r="W441" s="34">
        <v>553646.30000000005</v>
      </c>
      <c r="X441" s="4" t="s">
        <v>2756</v>
      </c>
      <c r="Y441" s="2">
        <v>41030</v>
      </c>
      <c r="Z441" s="2">
        <v>41128</v>
      </c>
      <c r="AA441" s="84" t="str">
        <f t="shared" si="95"/>
        <v>Y</v>
      </c>
      <c r="AB441" s="35"/>
      <c r="AC441" s="15" t="str">
        <f t="shared" si="96"/>
        <v>TBD</v>
      </c>
      <c r="AD441" s="2">
        <v>41091</v>
      </c>
      <c r="AE441" s="92" t="str">
        <f t="shared" si="97"/>
        <v>Complete</v>
      </c>
      <c r="AF441" s="2"/>
      <c r="AG441" s="4" t="s">
        <v>2756</v>
      </c>
      <c r="AH441" s="89" t="str">
        <f t="shared" si="98"/>
        <v>No Build Required</v>
      </c>
      <c r="AI441" s="1" t="s">
        <v>4508</v>
      </c>
      <c r="AJ441" s="1" t="s">
        <v>4508</v>
      </c>
      <c r="AK441" s="84" t="str">
        <f>IF(Q441="",IF(U441="N","N/A",IF(AL441="","TBD",IF(AL441="N/A","N/A",IF(ISNUMBER(AL441),"Complete","")))),"Removed")</f>
        <v>Complete</v>
      </c>
      <c r="AL441" s="94">
        <v>41242</v>
      </c>
      <c r="AM441" s="89" t="str">
        <f>IF(Q441="",IF(AO441="","TBD",IF(AO441="N/A","N/A",IF(ISNUMBER(AO441),"Complete","TBD"))),"N/A")</f>
        <v>Complete</v>
      </c>
      <c r="AN441" s="2"/>
      <c r="AO441" s="94">
        <v>41282</v>
      </c>
      <c r="AP441" s="97" t="str">
        <f>IF(Q441="",IF(AK441="Complete",IF(AM441="TBD","Waiting on Router","Ready"),"Pending Fiber Completion"),"Removed")</f>
        <v>Ready</v>
      </c>
      <c r="AQ441" s="2"/>
      <c r="AR441" s="4" t="s">
        <v>6710</v>
      </c>
      <c r="AS441" s="7">
        <v>1</v>
      </c>
      <c r="AT441" s="2"/>
      <c r="AU441" s="2"/>
      <c r="AV441" s="4"/>
    </row>
    <row r="442" spans="1:48">
      <c r="A442" s="2"/>
      <c r="B442" s="73" t="s">
        <v>2097</v>
      </c>
      <c r="C442" s="73" t="s">
        <v>154</v>
      </c>
      <c r="D442" s="73" t="s">
        <v>764</v>
      </c>
      <c r="E442" s="4" t="s">
        <v>2721</v>
      </c>
      <c r="F442" s="73" t="s">
        <v>6904</v>
      </c>
      <c r="G442" s="73" t="s">
        <v>4852</v>
      </c>
      <c r="H442" s="4" t="s">
        <v>303</v>
      </c>
      <c r="I442" s="4" t="s">
        <v>16</v>
      </c>
      <c r="J442" s="4">
        <v>25303</v>
      </c>
      <c r="K442" s="4" t="s">
        <v>3203</v>
      </c>
      <c r="L442" s="4" t="s">
        <v>6725</v>
      </c>
      <c r="M442" s="4"/>
      <c r="N442" s="4" t="s">
        <v>4424</v>
      </c>
      <c r="O442" s="4">
        <v>1028</v>
      </c>
      <c r="P442" s="4" t="s">
        <v>4450</v>
      </c>
      <c r="Q442" s="4"/>
      <c r="R442" s="4" t="s">
        <v>2727</v>
      </c>
      <c r="S442" s="4" t="s">
        <v>2715</v>
      </c>
      <c r="T442" s="2">
        <v>40874</v>
      </c>
      <c r="U442" s="86" t="str">
        <f t="shared" si="93"/>
        <v>Y</v>
      </c>
      <c r="V442" s="86" t="str">
        <f t="shared" si="94"/>
        <v>Y</v>
      </c>
      <c r="W442" s="34">
        <v>25902.42</v>
      </c>
      <c r="X442" s="4" t="s">
        <v>2756</v>
      </c>
      <c r="Y442" s="2"/>
      <c r="Z442" s="2">
        <v>40885</v>
      </c>
      <c r="AA442" s="84" t="str">
        <f t="shared" si="95"/>
        <v>Y</v>
      </c>
      <c r="AB442" s="35">
        <v>2022</v>
      </c>
      <c r="AC442" s="15">
        <f t="shared" si="96"/>
        <v>2022</v>
      </c>
      <c r="AD442" s="2">
        <v>41091</v>
      </c>
      <c r="AE442" s="92" t="str">
        <f t="shared" si="97"/>
        <v>Complete</v>
      </c>
      <c r="AF442" s="2">
        <v>40938</v>
      </c>
      <c r="AG442" s="4" t="s">
        <v>2756</v>
      </c>
      <c r="AH442" s="89" t="str">
        <f t="shared" si="98"/>
        <v>No Build Required</v>
      </c>
      <c r="AI442" s="1" t="s">
        <v>4508</v>
      </c>
      <c r="AJ442" s="1" t="s">
        <v>4508</v>
      </c>
      <c r="AK442" s="84" t="str">
        <f>IF(Q442="",IF(U442="N","N/A",IF(AL442="","TBD",IF(AL442="N/A","N/A",IF(ISNUMBER(AL442),"Complete","")))),"Removed")</f>
        <v>Complete</v>
      </c>
      <c r="AL442" s="94">
        <v>40940</v>
      </c>
      <c r="AM442" s="89" t="str">
        <f>IF(Q442="",IF(AO442="","TBD",IF(AO442="N/A","N/A",IF(ISNUMBER(AO442),"Complete","TBD"))),"N/A")</f>
        <v>Complete</v>
      </c>
      <c r="AN442" s="2">
        <v>40949</v>
      </c>
      <c r="AO442" s="94">
        <v>40898</v>
      </c>
      <c r="AP442" s="97" t="str">
        <f>IF(Q442="",IF(AK442="Complete",IF(AM442="TBD","Waiting on Router","Ready"),"Pending Fiber Completion"),"Removed")</f>
        <v>Ready</v>
      </c>
      <c r="AQ442" s="2">
        <v>40949</v>
      </c>
      <c r="AR442" s="4"/>
      <c r="AS442" s="7">
        <v>1</v>
      </c>
      <c r="AT442" s="2"/>
      <c r="AU442" s="2"/>
      <c r="AV442" s="4"/>
    </row>
    <row r="443" spans="1:48">
      <c r="A443" s="1"/>
      <c r="B443" s="74" t="s">
        <v>2098</v>
      </c>
      <c r="C443" s="74" t="s">
        <v>154</v>
      </c>
      <c r="D443" s="74" t="s">
        <v>761</v>
      </c>
      <c r="E443" s="9" t="s">
        <v>2721</v>
      </c>
      <c r="F443" s="79" t="s">
        <v>155</v>
      </c>
      <c r="G443" s="74" t="s">
        <v>4851</v>
      </c>
      <c r="H443" s="9" t="s">
        <v>5878</v>
      </c>
      <c r="I443" s="9" t="s">
        <v>102</v>
      </c>
      <c r="J443" s="9">
        <v>25309</v>
      </c>
      <c r="K443" s="9" t="s">
        <v>5879</v>
      </c>
      <c r="L443" s="7" t="s">
        <v>5880</v>
      </c>
      <c r="M443" s="9" t="s">
        <v>5881</v>
      </c>
      <c r="N443" s="9" t="s">
        <v>5882</v>
      </c>
      <c r="O443" s="9">
        <v>1364</v>
      </c>
      <c r="P443" s="9"/>
      <c r="Q443" s="7"/>
      <c r="R443" s="7" t="s">
        <v>4071</v>
      </c>
      <c r="S443" s="9"/>
      <c r="T443" s="1"/>
      <c r="U443" s="77" t="str">
        <f t="shared" si="93"/>
        <v>N</v>
      </c>
      <c r="V443" s="77" t="str">
        <f t="shared" si="94"/>
        <v>N/A</v>
      </c>
      <c r="W443" s="32"/>
      <c r="X443" s="4" t="s">
        <v>4508</v>
      </c>
      <c r="Y443" s="1"/>
      <c r="Z443" s="1"/>
      <c r="AA443" s="84" t="str">
        <f t="shared" si="95"/>
        <v>N/A</v>
      </c>
      <c r="AB443" s="35">
        <v>0</v>
      </c>
      <c r="AC443" s="15">
        <f t="shared" si="96"/>
        <v>0</v>
      </c>
      <c r="AD443" s="1"/>
      <c r="AE443" s="92" t="str">
        <f t="shared" si="97"/>
        <v>N/A</v>
      </c>
      <c r="AF443" s="1"/>
      <c r="AG443" s="9" t="s">
        <v>2756</v>
      </c>
      <c r="AH443" s="89" t="str">
        <f t="shared" si="98"/>
        <v>No Build Required</v>
      </c>
      <c r="AI443" s="1" t="s">
        <v>4508</v>
      </c>
      <c r="AJ443" s="1" t="s">
        <v>4508</v>
      </c>
      <c r="AK443" s="84" t="str">
        <f>IF(Q443="",IF(U443="N","N/A",IF(AL443="","TBD",IF(AL443="N/A","N/A",IF(ISNUMBER(AL443),"Complete","")))),"Removed")</f>
        <v>N/A</v>
      </c>
      <c r="AL443" s="95" t="s">
        <v>4508</v>
      </c>
      <c r="AM443" s="89" t="str">
        <f>IF(Q443="",IF(AO443="","TBD",IF(AO443="N/A","N/A",IF(ISNUMBER(AO443),"Complete","Complete"))),"N/A")</f>
        <v>Complete</v>
      </c>
      <c r="AN443" s="1"/>
      <c r="AO443" s="93">
        <v>40918</v>
      </c>
      <c r="AP443" s="97" t="str">
        <f>IF(Q443="",IF(AK443="N/A",IF(AM443="TBD","Waiting on Router","Ready"),"TBD"),"Removed")</f>
        <v>Ready</v>
      </c>
      <c r="AQ443" s="1"/>
      <c r="AR443" s="7" t="s">
        <v>5263</v>
      </c>
      <c r="AS443" s="9">
        <v>1</v>
      </c>
      <c r="AT443" s="1"/>
      <c r="AU443" s="1"/>
      <c r="AV443" s="7"/>
    </row>
    <row r="444" spans="1:48">
      <c r="A444" s="1"/>
      <c r="B444" s="74" t="s">
        <v>2099</v>
      </c>
      <c r="C444" s="74" t="s">
        <v>154</v>
      </c>
      <c r="D444" s="74" t="s">
        <v>765</v>
      </c>
      <c r="E444" s="9" t="s">
        <v>2721</v>
      </c>
      <c r="F444" s="79" t="s">
        <v>1450</v>
      </c>
      <c r="G444" s="74" t="s">
        <v>4852</v>
      </c>
      <c r="H444" s="9" t="s">
        <v>1451</v>
      </c>
      <c r="I444" s="9" t="s">
        <v>102</v>
      </c>
      <c r="J444" s="9">
        <v>25301</v>
      </c>
      <c r="K444" s="9" t="s">
        <v>3202</v>
      </c>
      <c r="L444" s="7" t="s">
        <v>4009</v>
      </c>
      <c r="M444" s="9"/>
      <c r="N444" s="9" t="s">
        <v>4523</v>
      </c>
      <c r="O444" s="9">
        <v>648</v>
      </c>
      <c r="P444" s="9"/>
      <c r="Q444" s="7"/>
      <c r="R444" s="7" t="s">
        <v>2727</v>
      </c>
      <c r="S444" s="9" t="s">
        <v>1727</v>
      </c>
      <c r="T444" s="1">
        <v>40816</v>
      </c>
      <c r="U444" s="87" t="str">
        <f t="shared" si="93"/>
        <v>Y</v>
      </c>
      <c r="V444" s="87" t="str">
        <f t="shared" si="94"/>
        <v>Y</v>
      </c>
      <c r="W444" s="32">
        <v>33439.9</v>
      </c>
      <c r="X444" s="9" t="s">
        <v>2756</v>
      </c>
      <c r="Y444" s="1"/>
      <c r="Z444" s="1" t="s">
        <v>4824</v>
      </c>
      <c r="AA444" s="84" t="str">
        <f t="shared" si="95"/>
        <v>Y</v>
      </c>
      <c r="AB444" s="33">
        <v>4012</v>
      </c>
      <c r="AC444" s="15">
        <f t="shared" si="96"/>
        <v>4012</v>
      </c>
      <c r="AD444" s="1">
        <v>41061</v>
      </c>
      <c r="AE444" s="92" t="str">
        <f t="shared" si="97"/>
        <v>Complete</v>
      </c>
      <c r="AF444" s="1"/>
      <c r="AG444" s="9" t="s">
        <v>2756</v>
      </c>
      <c r="AH444" s="89" t="str">
        <f t="shared" si="98"/>
        <v>No Build Required</v>
      </c>
      <c r="AI444" s="1" t="s">
        <v>4508</v>
      </c>
      <c r="AJ444" s="1" t="s">
        <v>4508</v>
      </c>
      <c r="AK444" s="84" t="str">
        <f>IF(Q444="",IF(U444="N","N/A",IF(AL444="","TBD",IF(AL444="N/A","N/A",IF(ISNUMBER(AL444),"Complete","")))),"Removed")</f>
        <v>Complete</v>
      </c>
      <c r="AL444" s="93">
        <v>41073</v>
      </c>
      <c r="AM444" s="89" t="str">
        <f>IF(Q444="",IF(AO444="","TBD",IF(AO444="N/A","N/A",IF(ISNUMBER(AO444),"Complete","TBD"))),"N/A")</f>
        <v>Complete</v>
      </c>
      <c r="AN444" s="1"/>
      <c r="AO444" s="93">
        <v>41221</v>
      </c>
      <c r="AP444" s="97" t="str">
        <f>IF(Q444="",IF(AK444="Complete",IF(AM444="TBD","Waiting on Router","Ready"),"Pending Fiber Completion"),"Removed")</f>
        <v>Ready</v>
      </c>
      <c r="AQ444" s="1"/>
      <c r="AR444" s="7"/>
      <c r="AS444" s="9">
        <v>1</v>
      </c>
      <c r="AT444" s="1"/>
      <c r="AU444" s="1"/>
      <c r="AV444" s="7"/>
    </row>
    <row r="445" spans="1:48">
      <c r="A445" s="1"/>
      <c r="B445" s="72" t="s">
        <v>2100</v>
      </c>
      <c r="C445" s="72" t="s">
        <v>154</v>
      </c>
      <c r="D445" s="72" t="s">
        <v>765</v>
      </c>
      <c r="E445" s="8" t="s">
        <v>2721</v>
      </c>
      <c r="F445" s="73" t="s">
        <v>256</v>
      </c>
      <c r="G445" s="72" t="s">
        <v>4852</v>
      </c>
      <c r="H445" s="8" t="s">
        <v>257</v>
      </c>
      <c r="I445" s="8" t="s">
        <v>102</v>
      </c>
      <c r="J445" s="8">
        <v>25309</v>
      </c>
      <c r="K445" s="8" t="s">
        <v>3201</v>
      </c>
      <c r="L445" s="4" t="s">
        <v>4010</v>
      </c>
      <c r="M445" s="8" t="s">
        <v>4015</v>
      </c>
      <c r="N445" s="8" t="s">
        <v>4561</v>
      </c>
      <c r="O445" s="8">
        <v>651</v>
      </c>
      <c r="P445" s="8" t="s">
        <v>4812</v>
      </c>
      <c r="Q445" s="4"/>
      <c r="R445" s="4" t="s">
        <v>2727</v>
      </c>
      <c r="S445" s="8" t="s">
        <v>1727</v>
      </c>
      <c r="T445" s="1">
        <v>40833</v>
      </c>
      <c r="U445" s="77" t="str">
        <f t="shared" si="93"/>
        <v>Y</v>
      </c>
      <c r="V445" s="77" t="str">
        <f t="shared" si="94"/>
        <v>Y</v>
      </c>
      <c r="W445" s="32">
        <v>19788.78</v>
      </c>
      <c r="X445" s="8" t="s">
        <v>2756</v>
      </c>
      <c r="Y445" s="1"/>
      <c r="Z445" s="1">
        <v>40847</v>
      </c>
      <c r="AA445" s="84" t="str">
        <f t="shared" si="95"/>
        <v>Y</v>
      </c>
      <c r="AB445" s="33">
        <v>3333</v>
      </c>
      <c r="AC445" s="15">
        <f t="shared" si="96"/>
        <v>3333</v>
      </c>
      <c r="AD445" s="1">
        <v>40909</v>
      </c>
      <c r="AE445" s="92" t="str">
        <f t="shared" si="97"/>
        <v>Complete</v>
      </c>
      <c r="AF445" s="1">
        <v>40885</v>
      </c>
      <c r="AG445" s="8" t="s">
        <v>2756</v>
      </c>
      <c r="AH445" s="89" t="str">
        <f t="shared" si="98"/>
        <v>No Build Required</v>
      </c>
      <c r="AI445" s="1" t="s">
        <v>4508</v>
      </c>
      <c r="AJ445" s="1" t="s">
        <v>4508</v>
      </c>
      <c r="AK445" s="84" t="str">
        <f>IF(Q445="",IF(U445="N","N/A",IF(AL445="","TBD",IF(AL445="N/A","N/A",IF(ISNUMBER(AL445),"Complete","")))),"Removed")</f>
        <v>Complete</v>
      </c>
      <c r="AL445" s="93">
        <v>40885</v>
      </c>
      <c r="AM445" s="89" t="str">
        <f>IF(Q445="",IF(AO445="","TBD",IF(AO445="N/A","N/A",IF(ISNUMBER(AO445),"Complete","TBD"))),"N/A")</f>
        <v>Complete</v>
      </c>
      <c r="AN445" s="1">
        <v>41047</v>
      </c>
      <c r="AO445" s="93">
        <v>41005</v>
      </c>
      <c r="AP445" s="97" t="str">
        <f>IF(Q445="",IF(AK445="Complete",IF(AM445="TBD","Waiting on Router","Ready"),"Pending Fiber Completion"),"Removed")</f>
        <v>Ready</v>
      </c>
      <c r="AQ445" s="1">
        <v>41047</v>
      </c>
      <c r="AR445" s="4"/>
      <c r="AS445" s="9">
        <v>1</v>
      </c>
      <c r="AT445" s="1"/>
      <c r="AU445" s="1"/>
      <c r="AV445" s="4"/>
    </row>
    <row r="446" spans="1:48">
      <c r="A446" s="2">
        <v>40753</v>
      </c>
      <c r="B446" s="73" t="s">
        <v>2101</v>
      </c>
      <c r="C446" s="73" t="s">
        <v>154</v>
      </c>
      <c r="D446" s="73" t="s">
        <v>710</v>
      </c>
      <c r="E446" s="4" t="s">
        <v>2721</v>
      </c>
      <c r="F446" s="73" t="s">
        <v>4838</v>
      </c>
      <c r="G446" s="73" t="s">
        <v>4851</v>
      </c>
      <c r="H446" s="4" t="s">
        <v>5883</v>
      </c>
      <c r="I446" s="4" t="s">
        <v>5884</v>
      </c>
      <c r="J446" s="4">
        <v>25309</v>
      </c>
      <c r="K446" s="4" t="s">
        <v>5885</v>
      </c>
      <c r="L446" s="4" t="s">
        <v>5886</v>
      </c>
      <c r="M446" s="4" t="s">
        <v>5887</v>
      </c>
      <c r="N446" s="4" t="s">
        <v>5888</v>
      </c>
      <c r="O446" s="4">
        <v>1110</v>
      </c>
      <c r="P446" s="4"/>
      <c r="Q446" s="4"/>
      <c r="R446" s="4" t="s">
        <v>4071</v>
      </c>
      <c r="S446" s="4" t="s">
        <v>2714</v>
      </c>
      <c r="T446" s="2"/>
      <c r="U446" s="77" t="str">
        <f t="shared" si="93"/>
        <v>N</v>
      </c>
      <c r="V446" s="77" t="str">
        <f t="shared" si="94"/>
        <v>N/A</v>
      </c>
      <c r="W446" s="34"/>
      <c r="X446" s="4" t="s">
        <v>4508</v>
      </c>
      <c r="Y446" s="2"/>
      <c r="Z446" s="2"/>
      <c r="AA446" s="84" t="str">
        <f t="shared" si="95"/>
        <v>N/A</v>
      </c>
      <c r="AB446" s="35">
        <v>0</v>
      </c>
      <c r="AC446" s="15">
        <f t="shared" si="96"/>
        <v>0</v>
      </c>
      <c r="AD446" s="2"/>
      <c r="AE446" s="92" t="str">
        <f t="shared" si="97"/>
        <v>N/A</v>
      </c>
      <c r="AF446" s="2"/>
      <c r="AG446" s="4" t="s">
        <v>2756</v>
      </c>
      <c r="AH446" s="89" t="str">
        <f t="shared" si="98"/>
        <v>No Build Required</v>
      </c>
      <c r="AI446" s="2" t="s">
        <v>4508</v>
      </c>
      <c r="AJ446" s="2" t="s">
        <v>4508</v>
      </c>
      <c r="AK446" s="84" t="str">
        <f>IF(Q446="",IF(U446="N","N/A",IF(AL446="","TBD",IF(AL446="N/A","N/A",IF(ISNUMBER(AL446),"Complete","")))),"Removed")</f>
        <v>N/A</v>
      </c>
      <c r="AL446" s="95" t="s">
        <v>4508</v>
      </c>
      <c r="AM446" s="89" t="str">
        <f>IF(Q446="",IF(AO446="","TBD",IF(AO446="N/A","N/A",IF(ISNUMBER(AO446),"Complete","TBD"))),"N/A")</f>
        <v>Complete</v>
      </c>
      <c r="AN446" s="2">
        <v>40935</v>
      </c>
      <c r="AO446" s="94">
        <v>40925</v>
      </c>
      <c r="AP446" s="97" t="str">
        <f>IF(Q446="",IF(AK446="N/A",IF(AM446="TBD","Waiting on Router","Ready"),"TBD"),"Removed")</f>
        <v>Ready</v>
      </c>
      <c r="AQ446" s="2">
        <v>40935</v>
      </c>
      <c r="AR446" s="4"/>
      <c r="AS446" s="7">
        <v>1</v>
      </c>
      <c r="AT446" s="2"/>
      <c r="AU446" s="2"/>
      <c r="AV446" s="4"/>
    </row>
    <row r="447" spans="1:48">
      <c r="A447" s="2">
        <v>40753</v>
      </c>
      <c r="B447" s="73" t="s">
        <v>2102</v>
      </c>
      <c r="C447" s="73" t="s">
        <v>154</v>
      </c>
      <c r="D447" s="73" t="s">
        <v>710</v>
      </c>
      <c r="E447" s="4" t="s">
        <v>2721</v>
      </c>
      <c r="F447" s="73" t="s">
        <v>4839</v>
      </c>
      <c r="G447" s="73" t="s">
        <v>4851</v>
      </c>
      <c r="H447" s="4" t="s">
        <v>5889</v>
      </c>
      <c r="I447" s="4" t="s">
        <v>16</v>
      </c>
      <c r="J447" s="4">
        <v>25309</v>
      </c>
      <c r="K447" s="4" t="s">
        <v>5890</v>
      </c>
      <c r="L447" s="4" t="s">
        <v>5886</v>
      </c>
      <c r="M447" s="4" t="s">
        <v>5887</v>
      </c>
      <c r="N447" s="4" t="s">
        <v>5891</v>
      </c>
      <c r="O447" s="4">
        <v>1065</v>
      </c>
      <c r="P447" s="4"/>
      <c r="Q447" s="4"/>
      <c r="R447" s="4" t="s">
        <v>4071</v>
      </c>
      <c r="S447" s="4" t="s">
        <v>2714</v>
      </c>
      <c r="T447" s="2"/>
      <c r="U447" s="77" t="str">
        <f t="shared" si="93"/>
        <v>N</v>
      </c>
      <c r="V447" s="77" t="str">
        <f t="shared" si="94"/>
        <v>N/A</v>
      </c>
      <c r="W447" s="34"/>
      <c r="X447" s="4" t="s">
        <v>4508</v>
      </c>
      <c r="Y447" s="2"/>
      <c r="Z447" s="2"/>
      <c r="AA447" s="84" t="str">
        <f t="shared" si="95"/>
        <v>N/A</v>
      </c>
      <c r="AB447" s="35">
        <v>0</v>
      </c>
      <c r="AC447" s="15">
        <f t="shared" si="96"/>
        <v>0</v>
      </c>
      <c r="AD447" s="2"/>
      <c r="AE447" s="92" t="str">
        <f t="shared" si="97"/>
        <v>N/A</v>
      </c>
      <c r="AF447" s="2"/>
      <c r="AG447" s="4" t="s">
        <v>2756</v>
      </c>
      <c r="AH447" s="89" t="str">
        <f t="shared" si="98"/>
        <v>No Build Required</v>
      </c>
      <c r="AI447" s="2" t="s">
        <v>4508</v>
      </c>
      <c r="AJ447" s="2" t="s">
        <v>4508</v>
      </c>
      <c r="AK447" s="84" t="str">
        <f>IF(Q447="",IF(U447="N","N/A",IF(AL447="","TBD",IF(AL447="N/A","N/A",IF(ISNUMBER(AL447),"Complete","")))),"Removed")</f>
        <v>N/A</v>
      </c>
      <c r="AL447" s="95" t="s">
        <v>4508</v>
      </c>
      <c r="AM447" s="89" t="str">
        <f>IF(Q447="",IF(AO447="","TBD",IF(AO447="N/A","N/A",IF(ISNUMBER(AO447),"Complete","TBD"))),"N/A")</f>
        <v>Complete</v>
      </c>
      <c r="AN447" s="2">
        <v>40935</v>
      </c>
      <c r="AO447" s="94">
        <v>40927</v>
      </c>
      <c r="AP447" s="97" t="str">
        <f>IF(Q447="",IF(AK447="N/A",IF(AM447="TBD","Waiting on Router","Ready"),"TBD"),"Removed")</f>
        <v>Ready</v>
      </c>
      <c r="AQ447" s="2">
        <v>40935</v>
      </c>
      <c r="AR447" s="4"/>
      <c r="AS447" s="7">
        <v>1</v>
      </c>
      <c r="AT447" s="2"/>
      <c r="AU447" s="2"/>
      <c r="AV447" s="4"/>
    </row>
    <row r="448" spans="1:48">
      <c r="A448" s="1">
        <v>40753</v>
      </c>
      <c r="B448" s="72" t="s">
        <v>2103</v>
      </c>
      <c r="C448" s="72" t="s">
        <v>154</v>
      </c>
      <c r="D448" s="72" t="s">
        <v>710</v>
      </c>
      <c r="E448" s="8" t="s">
        <v>2721</v>
      </c>
      <c r="F448" s="73" t="s">
        <v>4840</v>
      </c>
      <c r="G448" s="72" t="s">
        <v>4851</v>
      </c>
      <c r="H448" s="8" t="s">
        <v>5892</v>
      </c>
      <c r="I448" s="8" t="s">
        <v>102</v>
      </c>
      <c r="J448" s="8">
        <v>25325</v>
      </c>
      <c r="K448" s="8" t="s">
        <v>5893</v>
      </c>
      <c r="L448" s="4" t="s">
        <v>3786</v>
      </c>
      <c r="M448" s="8" t="s">
        <v>3787</v>
      </c>
      <c r="N448" s="8" t="s">
        <v>5894</v>
      </c>
      <c r="O448" s="8">
        <v>1111</v>
      </c>
      <c r="P448" s="8"/>
      <c r="Q448" s="4"/>
      <c r="R448" s="4" t="s">
        <v>4071</v>
      </c>
      <c r="S448" s="8" t="s">
        <v>2714</v>
      </c>
      <c r="T448" s="1"/>
      <c r="U448" s="77" t="str">
        <f t="shared" si="93"/>
        <v>N</v>
      </c>
      <c r="V448" s="77" t="str">
        <f t="shared" si="94"/>
        <v>N/A</v>
      </c>
      <c r="W448" s="32"/>
      <c r="X448" s="4" t="s">
        <v>4508</v>
      </c>
      <c r="Y448" s="1"/>
      <c r="Z448" s="1"/>
      <c r="AA448" s="84" t="str">
        <f t="shared" si="95"/>
        <v>N/A</v>
      </c>
      <c r="AB448" s="35">
        <v>0</v>
      </c>
      <c r="AC448" s="15">
        <f t="shared" si="96"/>
        <v>0</v>
      </c>
      <c r="AD448" s="1"/>
      <c r="AE448" s="92" t="str">
        <f t="shared" si="97"/>
        <v>N/A</v>
      </c>
      <c r="AF448" s="1"/>
      <c r="AG448" s="8" t="s">
        <v>2756</v>
      </c>
      <c r="AH448" s="89" t="str">
        <f t="shared" si="98"/>
        <v>No Build Required</v>
      </c>
      <c r="AI448" s="1" t="s">
        <v>4508</v>
      </c>
      <c r="AJ448" s="1" t="s">
        <v>4508</v>
      </c>
      <c r="AK448" s="84" t="str">
        <f>IF(Q448="",IF(U448="N","N/A",IF(AL448="","TBD",IF(AL448="N/A","N/A",IF(ISNUMBER(AL448),"Complete","")))),"Removed")</f>
        <v>N/A</v>
      </c>
      <c r="AL448" s="95" t="s">
        <v>4508</v>
      </c>
      <c r="AM448" s="89" t="str">
        <f>IF(Q448="",IF(AO448="","TBD",IF(AO448="N/A","N/A",IF(ISNUMBER(AO448),"Complete","TBD"))),"N/A")</f>
        <v>Complete</v>
      </c>
      <c r="AN448" s="1">
        <v>40935</v>
      </c>
      <c r="AO448" s="93">
        <v>40927</v>
      </c>
      <c r="AP448" s="97" t="str">
        <f>IF(Q448="",IF(AK448="N/A",IF(AM448="TBD","Waiting on Router","Ready"),"TBD"),"Removed")</f>
        <v>Ready</v>
      </c>
      <c r="AQ448" s="1">
        <v>40935</v>
      </c>
      <c r="AR448" s="4"/>
      <c r="AS448" s="9">
        <v>1</v>
      </c>
      <c r="AT448" s="1"/>
      <c r="AU448" s="1"/>
      <c r="AV448" s="4"/>
    </row>
    <row r="449" spans="1:48">
      <c r="A449" s="2">
        <v>40753</v>
      </c>
      <c r="B449" s="73" t="s">
        <v>2104</v>
      </c>
      <c r="C449" s="73" t="s">
        <v>154</v>
      </c>
      <c r="D449" s="73" t="s">
        <v>710</v>
      </c>
      <c r="E449" s="4" t="s">
        <v>2721</v>
      </c>
      <c r="F449" s="73" t="s">
        <v>6696</v>
      </c>
      <c r="G449" s="73" t="s">
        <v>4851</v>
      </c>
      <c r="H449" s="4" t="s">
        <v>5895</v>
      </c>
      <c r="I449" s="4" t="s">
        <v>5896</v>
      </c>
      <c r="J449" s="4">
        <v>25064</v>
      </c>
      <c r="K449" s="4" t="s">
        <v>5897</v>
      </c>
      <c r="L449" s="4" t="s">
        <v>5898</v>
      </c>
      <c r="M449" s="4" t="s">
        <v>5899</v>
      </c>
      <c r="N449" s="4" t="s">
        <v>5900</v>
      </c>
      <c r="O449" s="4">
        <v>1109</v>
      </c>
      <c r="P449" s="4"/>
      <c r="Q449" s="4"/>
      <c r="R449" s="4" t="s">
        <v>4071</v>
      </c>
      <c r="S449" s="4" t="s">
        <v>2714</v>
      </c>
      <c r="T449" s="2"/>
      <c r="U449" s="77" t="str">
        <f t="shared" si="93"/>
        <v>N</v>
      </c>
      <c r="V449" s="77" t="str">
        <f t="shared" si="94"/>
        <v>N/A</v>
      </c>
      <c r="W449" s="34"/>
      <c r="X449" s="4" t="s">
        <v>4508</v>
      </c>
      <c r="Y449" s="2"/>
      <c r="Z449" s="2"/>
      <c r="AA449" s="84" t="str">
        <f t="shared" si="95"/>
        <v>N/A</v>
      </c>
      <c r="AB449" s="35">
        <v>0</v>
      </c>
      <c r="AC449" s="15">
        <f t="shared" si="96"/>
        <v>0</v>
      </c>
      <c r="AD449" s="2"/>
      <c r="AE449" s="92" t="str">
        <f t="shared" si="97"/>
        <v>N/A</v>
      </c>
      <c r="AF449" s="2"/>
      <c r="AG449" s="4" t="s">
        <v>2756</v>
      </c>
      <c r="AH449" s="89" t="str">
        <f t="shared" si="98"/>
        <v>No Build Required</v>
      </c>
      <c r="AI449" s="2" t="s">
        <v>4508</v>
      </c>
      <c r="AJ449" s="2" t="s">
        <v>4508</v>
      </c>
      <c r="AK449" s="84" t="str">
        <f>IF(Q449="",IF(U449="N","N/A",IF(AL449="","TBD",IF(AL449="N/A","N/A",IF(ISNUMBER(AL449),"Complete","")))),"Removed")</f>
        <v>N/A</v>
      </c>
      <c r="AL449" s="95" t="s">
        <v>4508</v>
      </c>
      <c r="AM449" s="89" t="str">
        <f>IF(Q449="",IF(AO449="","TBD",IF(AO449="N/A","N/A",IF(ISNUMBER(AO449),"Complete","TBD"))),"N/A")</f>
        <v>Complete</v>
      </c>
      <c r="AN449" s="2">
        <v>40935</v>
      </c>
      <c r="AO449" s="94">
        <v>40926</v>
      </c>
      <c r="AP449" s="97" t="str">
        <f>IF(Q449="",IF(AK449="N/A",IF(AM449="TBD","Waiting on Router","Ready"),"TBD"),"Removed")</f>
        <v>Ready</v>
      </c>
      <c r="AQ449" s="2">
        <v>40935</v>
      </c>
      <c r="AR449" s="4"/>
      <c r="AS449" s="7">
        <v>1</v>
      </c>
      <c r="AT449" s="2"/>
      <c r="AU449" s="2"/>
      <c r="AV449" s="4"/>
    </row>
    <row r="450" spans="1:48">
      <c r="A450" s="2"/>
      <c r="B450" s="73" t="s">
        <v>2105</v>
      </c>
      <c r="C450" s="73" t="s">
        <v>154</v>
      </c>
      <c r="D450" s="73" t="s">
        <v>710</v>
      </c>
      <c r="E450" s="4" t="s">
        <v>2721</v>
      </c>
      <c r="F450" s="73" t="s">
        <v>4765</v>
      </c>
      <c r="G450" s="73" t="s">
        <v>4852</v>
      </c>
      <c r="H450" s="4" t="s">
        <v>1744</v>
      </c>
      <c r="I450" s="4"/>
      <c r="J450" s="4"/>
      <c r="K450" s="4"/>
      <c r="L450" s="4" t="s">
        <v>3786</v>
      </c>
      <c r="M450" s="4" t="s">
        <v>3787</v>
      </c>
      <c r="N450" s="4" t="s">
        <v>4272</v>
      </c>
      <c r="O450" s="4">
        <v>1053</v>
      </c>
      <c r="P450" s="4"/>
      <c r="Q450" s="4"/>
      <c r="R450" s="4" t="s">
        <v>2727</v>
      </c>
      <c r="S450" s="4" t="s">
        <v>2714</v>
      </c>
      <c r="T450" s="2">
        <v>40876</v>
      </c>
      <c r="U450" s="86" t="str">
        <f t="shared" si="93"/>
        <v>Y</v>
      </c>
      <c r="V450" s="86" t="str">
        <f t="shared" si="94"/>
        <v>Y</v>
      </c>
      <c r="W450" s="34">
        <v>17083.63</v>
      </c>
      <c r="X450" s="4" t="s">
        <v>2756</v>
      </c>
      <c r="Y450" s="2"/>
      <c r="Z450" s="2">
        <v>41081</v>
      </c>
      <c r="AA450" s="84" t="str">
        <f t="shared" si="95"/>
        <v>Y</v>
      </c>
      <c r="AB450" s="35">
        <v>1364</v>
      </c>
      <c r="AC450" s="15">
        <f t="shared" si="96"/>
        <v>1364</v>
      </c>
      <c r="AD450" s="2">
        <v>41122</v>
      </c>
      <c r="AE450" s="92" t="str">
        <f t="shared" si="97"/>
        <v>Complete</v>
      </c>
      <c r="AF450" s="2">
        <v>41178</v>
      </c>
      <c r="AG450" s="4" t="s">
        <v>2756</v>
      </c>
      <c r="AH450" s="89" t="str">
        <f t="shared" si="98"/>
        <v>No Build Required</v>
      </c>
      <c r="AI450" s="1" t="s">
        <v>4508</v>
      </c>
      <c r="AJ450" s="1" t="s">
        <v>4508</v>
      </c>
      <c r="AK450" s="84" t="str">
        <f>IF(Q450="",IF(U450="N","N/A",IF(AL450="","TBD",IF(AL450="N/A","N/A",IF(ISNUMBER(AL450),"Complete","")))),"Removed")</f>
        <v>Complete</v>
      </c>
      <c r="AL450" s="94">
        <v>41178</v>
      </c>
      <c r="AM450" s="89" t="str">
        <f>IF(Q450="",IF(AO450="","TBD",IF(AO450="N/A","N/A",IF(ISNUMBER(AO450),"Complete","TBD"))),"N/A")</f>
        <v>Complete</v>
      </c>
      <c r="AN450" s="1">
        <v>41180</v>
      </c>
      <c r="AO450" s="94">
        <v>40926</v>
      </c>
      <c r="AP450" s="97" t="str">
        <f>IF(Q450="",IF(AK450="Complete",IF(AM450="TBD","Waiting on Router","Ready"),"Pending Fiber Completion"),"Removed")</f>
        <v>Ready</v>
      </c>
      <c r="AQ450" s="1">
        <v>41180</v>
      </c>
      <c r="AR450" s="4"/>
      <c r="AS450" s="7">
        <v>1</v>
      </c>
      <c r="AT450" s="2"/>
      <c r="AU450" s="2"/>
      <c r="AV450" s="4"/>
    </row>
    <row r="451" spans="1:48">
      <c r="A451" s="1"/>
      <c r="B451" s="72" t="s">
        <v>2106</v>
      </c>
      <c r="C451" s="72" t="s">
        <v>154</v>
      </c>
      <c r="D451" s="72" t="s">
        <v>710</v>
      </c>
      <c r="E451" s="8" t="s">
        <v>2721</v>
      </c>
      <c r="F451" s="73" t="s">
        <v>1683</v>
      </c>
      <c r="G451" s="72" t="s">
        <v>4852</v>
      </c>
      <c r="H451" s="8" t="s">
        <v>74</v>
      </c>
      <c r="I451" s="8" t="s">
        <v>75</v>
      </c>
      <c r="J451" s="8">
        <v>25015</v>
      </c>
      <c r="K451" s="8" t="s">
        <v>3199</v>
      </c>
      <c r="L451" s="4" t="s">
        <v>3788</v>
      </c>
      <c r="M451" s="8" t="s">
        <v>3789</v>
      </c>
      <c r="N451" s="8" t="s">
        <v>4316</v>
      </c>
      <c r="O451" s="8">
        <v>1059</v>
      </c>
      <c r="P451" s="8"/>
      <c r="Q451" s="4"/>
      <c r="R451" s="4" t="s">
        <v>2727</v>
      </c>
      <c r="S451" s="8" t="s">
        <v>2714</v>
      </c>
      <c r="T451" s="1">
        <v>40840</v>
      </c>
      <c r="U451" s="77" t="str">
        <f t="shared" si="93"/>
        <v>Y</v>
      </c>
      <c r="V451" s="77" t="str">
        <f t="shared" si="94"/>
        <v>Y</v>
      </c>
      <c r="W451" s="32">
        <v>7785.18</v>
      </c>
      <c r="X451" s="8" t="s">
        <v>2756</v>
      </c>
      <c r="Y451" s="1"/>
      <c r="Z451" s="1">
        <v>40847</v>
      </c>
      <c r="AA451" s="84" t="str">
        <f t="shared" si="95"/>
        <v>Y</v>
      </c>
      <c r="AB451" s="33">
        <v>826</v>
      </c>
      <c r="AC451" s="15">
        <f t="shared" si="96"/>
        <v>826</v>
      </c>
      <c r="AD451" s="1">
        <v>40878</v>
      </c>
      <c r="AE451" s="92" t="str">
        <f t="shared" si="97"/>
        <v>Complete</v>
      </c>
      <c r="AF451" s="1">
        <v>40864</v>
      </c>
      <c r="AG451" s="8" t="s">
        <v>2756</v>
      </c>
      <c r="AH451" s="89" t="str">
        <f t="shared" si="98"/>
        <v>No Build Required</v>
      </c>
      <c r="AI451" s="1" t="s">
        <v>4508</v>
      </c>
      <c r="AJ451" s="1" t="s">
        <v>4508</v>
      </c>
      <c r="AK451" s="84" t="str">
        <f>IF(Q451="",IF(U451="N","N/A",IF(AL451="","TBD",IF(AL451="N/A","N/A",IF(ISNUMBER(AL451),"Complete","")))),"Removed")</f>
        <v>Complete</v>
      </c>
      <c r="AL451" s="93">
        <v>40864</v>
      </c>
      <c r="AM451" s="89" t="str">
        <f>IF(Q451="",IF(AO451="","TBD",IF(AO451="N/A","N/A",IF(ISNUMBER(AO451),"Complete","TBD"))),"N/A")</f>
        <v>Complete</v>
      </c>
      <c r="AN451" s="1">
        <v>40933</v>
      </c>
      <c r="AO451" s="93">
        <v>40927</v>
      </c>
      <c r="AP451" s="97" t="str">
        <f>IF(Q451="",IF(AK451="Complete",IF(AM451="TBD","Waiting on Router","Ready"),"Pending Fiber Completion"),"Removed")</f>
        <v>Ready</v>
      </c>
      <c r="AQ451" s="1">
        <v>40934</v>
      </c>
      <c r="AR451" s="4"/>
      <c r="AS451" s="9">
        <v>1</v>
      </c>
      <c r="AT451" s="1"/>
      <c r="AU451" s="1"/>
      <c r="AV451" s="4"/>
    </row>
    <row r="452" spans="1:48">
      <c r="A452" s="13"/>
      <c r="B452" s="75" t="s">
        <v>2107</v>
      </c>
      <c r="C452" s="75" t="s">
        <v>154</v>
      </c>
      <c r="D452" s="75" t="s">
        <v>1554</v>
      </c>
      <c r="E452" s="6" t="s">
        <v>2721</v>
      </c>
      <c r="F452" s="78" t="s">
        <v>1560</v>
      </c>
      <c r="G452" s="75" t="s">
        <v>4852</v>
      </c>
      <c r="H452" s="6" t="s">
        <v>1561</v>
      </c>
      <c r="I452" s="6" t="s">
        <v>1562</v>
      </c>
      <c r="J452" s="6">
        <v>25054</v>
      </c>
      <c r="K452" s="6" t="s">
        <v>3198</v>
      </c>
      <c r="L452" s="11" t="s">
        <v>4477</v>
      </c>
      <c r="M452" s="6" t="s">
        <v>4478</v>
      </c>
      <c r="N452" s="6" t="s">
        <v>4479</v>
      </c>
      <c r="O452" s="6">
        <v>911</v>
      </c>
      <c r="P452" s="6" t="s">
        <v>4489</v>
      </c>
      <c r="Q452" s="11"/>
      <c r="R452" s="11" t="s">
        <v>2727</v>
      </c>
      <c r="S452" s="6" t="s">
        <v>2715</v>
      </c>
      <c r="T452" s="13">
        <v>40874</v>
      </c>
      <c r="U452" s="89" t="str">
        <f t="shared" si="93"/>
        <v>Y</v>
      </c>
      <c r="V452" s="89" t="str">
        <f t="shared" si="94"/>
        <v>Y</v>
      </c>
      <c r="W452" s="22">
        <v>11698.57</v>
      </c>
      <c r="X452" s="6" t="s">
        <v>2756</v>
      </c>
      <c r="Y452" s="13"/>
      <c r="Z452" s="13">
        <v>40885</v>
      </c>
      <c r="AA452" s="84" t="str">
        <f t="shared" si="95"/>
        <v>Y</v>
      </c>
      <c r="AB452" s="23">
        <v>1079</v>
      </c>
      <c r="AC452" s="15">
        <f t="shared" si="96"/>
        <v>1079</v>
      </c>
      <c r="AD452" s="13"/>
      <c r="AE452" s="92" t="str">
        <f t="shared" si="97"/>
        <v>TBD</v>
      </c>
      <c r="AF452" s="13"/>
      <c r="AG452" s="6" t="s">
        <v>2756</v>
      </c>
      <c r="AH452" s="89" t="str">
        <f t="shared" si="98"/>
        <v>No Build Required</v>
      </c>
      <c r="AI452" s="1" t="s">
        <v>4508</v>
      </c>
      <c r="AJ452" s="1" t="s">
        <v>4508</v>
      </c>
      <c r="AK452" s="84" t="str">
        <f>IF(Q452="",IF(U452="N","N/A",IF(AL452="","TBD",IF(AL452="N/A","N/A",IF(ISNUMBER(AL452),"Complete","")))),"Removed")</f>
        <v>Complete</v>
      </c>
      <c r="AL452" s="95">
        <v>41249</v>
      </c>
      <c r="AM452" s="89" t="str">
        <f>IF(Q452="",IF(AO452="","TBD",IF(AO452="N/A","N/A",IF(ISNUMBER(AO452),"Complete","TBD"))),"N/A")</f>
        <v>Complete</v>
      </c>
      <c r="AN452" s="13"/>
      <c r="AO452" s="95">
        <v>40896</v>
      </c>
      <c r="AP452" s="97" t="str">
        <f>IF(Q452="",IF(AK452="Complete",IF(AM452="TBD","Waiting on Router","Ready"),"Pending Fiber Completion"),"Removed")</f>
        <v>Ready</v>
      </c>
      <c r="AQ452" s="13"/>
      <c r="AR452" s="11"/>
      <c r="AS452" s="36">
        <v>1</v>
      </c>
      <c r="AT452" s="13"/>
      <c r="AU452" s="13"/>
      <c r="AV452" s="11"/>
    </row>
    <row r="453" spans="1:48">
      <c r="A453" s="1"/>
      <c r="B453" s="72" t="s">
        <v>2117</v>
      </c>
      <c r="C453" s="72" t="s">
        <v>235</v>
      </c>
      <c r="D453" s="72" t="s">
        <v>1453</v>
      </c>
      <c r="E453" s="19" t="s">
        <v>2723</v>
      </c>
      <c r="F453" s="73" t="s">
        <v>1474</v>
      </c>
      <c r="G453" s="72" t="s">
        <v>4851</v>
      </c>
      <c r="H453" s="8" t="s">
        <v>5901</v>
      </c>
      <c r="I453" s="8" t="s">
        <v>124</v>
      </c>
      <c r="J453" s="8">
        <v>26452</v>
      </c>
      <c r="K453" s="8" t="s">
        <v>5902</v>
      </c>
      <c r="L453" s="4" t="s">
        <v>5903</v>
      </c>
      <c r="M453" s="8" t="s">
        <v>5904</v>
      </c>
      <c r="N453" s="8" t="s">
        <v>5905</v>
      </c>
      <c r="O453" s="8">
        <v>559</v>
      </c>
      <c r="P453" s="19" t="s">
        <v>4872</v>
      </c>
      <c r="Q453" s="4"/>
      <c r="R453" s="4" t="s">
        <v>4071</v>
      </c>
      <c r="S453" s="8" t="s">
        <v>2712</v>
      </c>
      <c r="T453" s="1"/>
      <c r="U453" s="77" t="str">
        <f t="shared" si="93"/>
        <v>N</v>
      </c>
      <c r="V453" s="77" t="str">
        <f t="shared" si="94"/>
        <v>N/A</v>
      </c>
      <c r="W453" s="32"/>
      <c r="X453" s="8" t="s">
        <v>4508</v>
      </c>
      <c r="Y453" s="1"/>
      <c r="Z453" s="1"/>
      <c r="AA453" s="84" t="str">
        <f t="shared" si="95"/>
        <v>N/A</v>
      </c>
      <c r="AB453" s="35">
        <v>0</v>
      </c>
      <c r="AC453" s="15">
        <f t="shared" si="96"/>
        <v>0</v>
      </c>
      <c r="AD453" s="1"/>
      <c r="AE453" s="92" t="str">
        <f t="shared" si="97"/>
        <v>N/A</v>
      </c>
      <c r="AF453" s="1"/>
      <c r="AG453" s="8" t="s">
        <v>2756</v>
      </c>
      <c r="AH453" s="89" t="str">
        <f t="shared" si="98"/>
        <v>No Build Required</v>
      </c>
      <c r="AI453" s="1" t="s">
        <v>4508</v>
      </c>
      <c r="AJ453" s="1" t="s">
        <v>4508</v>
      </c>
      <c r="AK453" s="84" t="str">
        <f>IF(Q453="",IF(U453="N","N/A",IF(AL453="","TBD",IF(AL453="N/A","N/A",IF(ISNUMBER(AL453),"Complete","")))),"Removed")</f>
        <v>N/A</v>
      </c>
      <c r="AL453" s="95" t="s">
        <v>4508</v>
      </c>
      <c r="AM453" s="89" t="str">
        <f>IF(Q453="",IF(AO453="","TBD",IF(AO453="N/A","N/A",IF(ISNUMBER(AO453),"Complete","TBD"))),"N/A")</f>
        <v>Complete</v>
      </c>
      <c r="AN453" s="1"/>
      <c r="AO453" s="93">
        <v>41191</v>
      </c>
      <c r="AP453" s="97" t="str">
        <f>IF(Q453="",IF(AK453="N/A",IF(AM453="TBD","Waiting on Router","Ready"),"TBD"),"Removed")</f>
        <v>Ready</v>
      </c>
      <c r="AQ453" s="1"/>
      <c r="AR453" s="4"/>
      <c r="AS453" s="9">
        <v>1</v>
      </c>
      <c r="AT453" s="1"/>
      <c r="AU453" s="1"/>
      <c r="AV453" s="4"/>
    </row>
    <row r="454" spans="1:48">
      <c r="A454" s="2"/>
      <c r="B454" s="73" t="s">
        <v>2118</v>
      </c>
      <c r="C454" s="73" t="s">
        <v>235</v>
      </c>
      <c r="D454" s="73" t="s">
        <v>774</v>
      </c>
      <c r="E454" s="3" t="s">
        <v>2723</v>
      </c>
      <c r="F454" s="73" t="s">
        <v>980</v>
      </c>
      <c r="G454" s="73" t="s">
        <v>4851</v>
      </c>
      <c r="H454" s="4" t="s">
        <v>5906</v>
      </c>
      <c r="I454" s="4" t="s">
        <v>5907</v>
      </c>
      <c r="J454" s="4">
        <v>26321</v>
      </c>
      <c r="K454" s="4" t="s">
        <v>5908</v>
      </c>
      <c r="L454" s="4" t="s">
        <v>3714</v>
      </c>
      <c r="M454" s="4" t="s">
        <v>3715</v>
      </c>
      <c r="N454" s="4" t="s">
        <v>5909</v>
      </c>
      <c r="O454" s="4">
        <v>334</v>
      </c>
      <c r="P454" s="3"/>
      <c r="Q454" s="4"/>
      <c r="R454" s="4" t="s">
        <v>4071</v>
      </c>
      <c r="S454" s="4" t="s">
        <v>2713</v>
      </c>
      <c r="T454" s="2"/>
      <c r="U454" s="77" t="str">
        <f t="shared" si="93"/>
        <v>N</v>
      </c>
      <c r="V454" s="77" t="str">
        <f t="shared" si="94"/>
        <v>N/A</v>
      </c>
      <c r="W454" s="34"/>
      <c r="X454" s="8" t="s">
        <v>4508</v>
      </c>
      <c r="Y454" s="2"/>
      <c r="Z454" s="2"/>
      <c r="AA454" s="84" t="str">
        <f t="shared" si="95"/>
        <v>N/A</v>
      </c>
      <c r="AB454" s="35">
        <v>0</v>
      </c>
      <c r="AC454" s="15">
        <f t="shared" si="96"/>
        <v>0</v>
      </c>
      <c r="AD454" s="2"/>
      <c r="AE454" s="92" t="str">
        <f t="shared" si="97"/>
        <v>N/A</v>
      </c>
      <c r="AF454" s="2"/>
      <c r="AG454" s="4" t="s">
        <v>2756</v>
      </c>
      <c r="AH454" s="89" t="str">
        <f t="shared" si="98"/>
        <v>No Build Required</v>
      </c>
      <c r="AI454" s="2" t="s">
        <v>4508</v>
      </c>
      <c r="AJ454" s="2" t="s">
        <v>4508</v>
      </c>
      <c r="AK454" s="84" t="str">
        <f>IF(Q454="",IF(U454="N","N/A",IF(AL454="","TBD",IF(AL454="N/A","N/A",IF(ISNUMBER(AL454),"Complete","")))),"Removed")</f>
        <v>N/A</v>
      </c>
      <c r="AL454" s="95" t="s">
        <v>4508</v>
      </c>
      <c r="AM454" s="89" t="str">
        <f>IF(Q454="",IF(AO454="","TBD",IF(AO454="N/A","N/A",IF(ISNUMBER(AO454),"Complete","TBD"))),"N/A")</f>
        <v>Complete</v>
      </c>
      <c r="AN454" s="2">
        <v>40912</v>
      </c>
      <c r="AO454" s="94">
        <v>40780</v>
      </c>
      <c r="AP454" s="97" t="str">
        <f>IF(Q454="",IF(AK454="N/A",IF(AM454="TBD","Waiting on Router","Ready"),"TBD"),"Removed")</f>
        <v>Ready</v>
      </c>
      <c r="AQ454" s="2">
        <v>40913</v>
      </c>
      <c r="AR454" s="4"/>
      <c r="AS454" s="7">
        <v>1</v>
      </c>
      <c r="AT454" s="2"/>
      <c r="AU454" s="2"/>
      <c r="AV454" s="4"/>
    </row>
    <row r="455" spans="1:48">
      <c r="A455" s="2"/>
      <c r="B455" s="73" t="s">
        <v>2119</v>
      </c>
      <c r="C455" s="73" t="s">
        <v>235</v>
      </c>
      <c r="D455" s="73" t="s">
        <v>774</v>
      </c>
      <c r="E455" s="3" t="s">
        <v>2723</v>
      </c>
      <c r="F455" s="73" t="s">
        <v>981</v>
      </c>
      <c r="G455" s="73" t="s">
        <v>4851</v>
      </c>
      <c r="H455" s="4" t="s">
        <v>5910</v>
      </c>
      <c r="I455" s="4" t="s">
        <v>5911</v>
      </c>
      <c r="J455" s="4">
        <v>26378</v>
      </c>
      <c r="K455" s="4" t="s">
        <v>5912</v>
      </c>
      <c r="L455" s="4" t="s">
        <v>3714</v>
      </c>
      <c r="M455" s="4" t="s">
        <v>3715</v>
      </c>
      <c r="N455" s="4" t="s">
        <v>5913</v>
      </c>
      <c r="O455" s="4">
        <v>335</v>
      </c>
      <c r="P455" s="3"/>
      <c r="Q455" s="4"/>
      <c r="R455" s="4" t="s">
        <v>4071</v>
      </c>
      <c r="S455" s="4" t="s">
        <v>2713</v>
      </c>
      <c r="T455" s="2"/>
      <c r="U455" s="77" t="str">
        <f t="shared" si="93"/>
        <v>N</v>
      </c>
      <c r="V455" s="77" t="str">
        <f t="shared" si="94"/>
        <v>N/A</v>
      </c>
      <c r="W455" s="34"/>
      <c r="X455" s="8" t="s">
        <v>4508</v>
      </c>
      <c r="Y455" s="2"/>
      <c r="Z455" s="2"/>
      <c r="AA455" s="84" t="str">
        <f t="shared" si="95"/>
        <v>N/A</v>
      </c>
      <c r="AB455" s="35">
        <v>0</v>
      </c>
      <c r="AC455" s="15">
        <f t="shared" si="96"/>
        <v>0</v>
      </c>
      <c r="AD455" s="2"/>
      <c r="AE455" s="92" t="str">
        <f t="shared" si="97"/>
        <v>N/A</v>
      </c>
      <c r="AF455" s="2"/>
      <c r="AG455" s="4" t="s">
        <v>2756</v>
      </c>
      <c r="AH455" s="89" t="str">
        <f t="shared" si="98"/>
        <v>No Build Required</v>
      </c>
      <c r="AI455" s="2" t="s">
        <v>4508</v>
      </c>
      <c r="AJ455" s="2" t="s">
        <v>4508</v>
      </c>
      <c r="AK455" s="84" t="str">
        <f>IF(Q455="",IF(U455="N","N/A",IF(AL455="","TBD",IF(AL455="N/A","N/A",IF(ISNUMBER(AL455),"Complete","")))),"Removed")</f>
        <v>N/A</v>
      </c>
      <c r="AL455" s="95" t="s">
        <v>4508</v>
      </c>
      <c r="AM455" s="89" t="str">
        <f>IF(Q455="",IF(AO455="","TBD",IF(AO455="N/A","N/A",IF(ISNUMBER(AO455),"Complete","TBD"))),"N/A")</f>
        <v>Complete</v>
      </c>
      <c r="AN455" s="2">
        <v>40912</v>
      </c>
      <c r="AO455" s="94">
        <v>40764</v>
      </c>
      <c r="AP455" s="97" t="str">
        <f>IF(Q455="",IF(AK455="N/A",IF(AM455="TBD","Waiting on Router","Ready"),"TBD"),"Removed")</f>
        <v>Ready</v>
      </c>
      <c r="AQ455" s="2">
        <v>40913</v>
      </c>
      <c r="AR455" s="4"/>
      <c r="AS455" s="7">
        <v>1</v>
      </c>
      <c r="AT455" s="2"/>
      <c r="AU455" s="2"/>
      <c r="AV455" s="4"/>
    </row>
    <row r="456" spans="1:48">
      <c r="A456" s="2"/>
      <c r="B456" s="73" t="s">
        <v>2120</v>
      </c>
      <c r="C456" s="73" t="s">
        <v>235</v>
      </c>
      <c r="D456" s="73" t="s">
        <v>774</v>
      </c>
      <c r="E456" s="3" t="s">
        <v>2723</v>
      </c>
      <c r="F456" s="73" t="s">
        <v>982</v>
      </c>
      <c r="G456" s="73" t="s">
        <v>4851</v>
      </c>
      <c r="H456" s="4" t="s">
        <v>5914</v>
      </c>
      <c r="I456" s="4" t="s">
        <v>124</v>
      </c>
      <c r="J456" s="4">
        <v>26452</v>
      </c>
      <c r="K456" s="4" t="s">
        <v>5915</v>
      </c>
      <c r="L456" s="4" t="s">
        <v>3714</v>
      </c>
      <c r="M456" s="4" t="s">
        <v>3715</v>
      </c>
      <c r="N456" s="4" t="s">
        <v>5916</v>
      </c>
      <c r="O456" s="4">
        <v>336</v>
      </c>
      <c r="P456" s="3"/>
      <c r="Q456" s="4"/>
      <c r="R456" s="4" t="s">
        <v>4071</v>
      </c>
      <c r="S456" s="4" t="s">
        <v>2713</v>
      </c>
      <c r="T456" s="2"/>
      <c r="U456" s="77" t="str">
        <f t="shared" si="93"/>
        <v>N</v>
      </c>
      <c r="V456" s="77" t="str">
        <f t="shared" si="94"/>
        <v>N/A</v>
      </c>
      <c r="W456" s="34"/>
      <c r="X456" s="8" t="s">
        <v>4508</v>
      </c>
      <c r="Y456" s="2"/>
      <c r="Z456" s="2"/>
      <c r="AA456" s="84" t="str">
        <f t="shared" si="95"/>
        <v>N/A</v>
      </c>
      <c r="AB456" s="35">
        <v>0</v>
      </c>
      <c r="AC456" s="15">
        <f t="shared" si="96"/>
        <v>0</v>
      </c>
      <c r="AD456" s="2"/>
      <c r="AE456" s="92" t="str">
        <f t="shared" si="97"/>
        <v>N/A</v>
      </c>
      <c r="AF456" s="2"/>
      <c r="AG456" s="4" t="s">
        <v>2756</v>
      </c>
      <c r="AH456" s="89" t="str">
        <f t="shared" si="98"/>
        <v>No Build Required</v>
      </c>
      <c r="AI456" s="2" t="s">
        <v>4508</v>
      </c>
      <c r="AJ456" s="2" t="s">
        <v>4508</v>
      </c>
      <c r="AK456" s="84" t="str">
        <f>IF(Q456="",IF(U456="N","N/A",IF(AL456="","TBD",IF(AL456="N/A","N/A",IF(ISNUMBER(AL456),"Complete","")))),"Removed")</f>
        <v>N/A</v>
      </c>
      <c r="AL456" s="95" t="s">
        <v>4508</v>
      </c>
      <c r="AM456" s="89" t="str">
        <f>IF(Q456="",IF(AO456="","TBD",IF(AO456="N/A","N/A",IF(ISNUMBER(AO456),"Complete","TBD"))),"N/A")</f>
        <v>Complete</v>
      </c>
      <c r="AN456" s="2">
        <v>40912</v>
      </c>
      <c r="AO456" s="94">
        <v>40766</v>
      </c>
      <c r="AP456" s="97" t="str">
        <f>IF(Q456="",IF(AK456="N/A",IF(AM456="TBD","Waiting on Router","Ready"),"TBD"),"Removed")</f>
        <v>Ready</v>
      </c>
      <c r="AQ456" s="2">
        <v>40913</v>
      </c>
      <c r="AR456" s="4"/>
      <c r="AS456" s="7">
        <v>1</v>
      </c>
      <c r="AT456" s="2"/>
      <c r="AU456" s="2"/>
      <c r="AV456" s="4"/>
    </row>
    <row r="457" spans="1:48">
      <c r="A457" s="2"/>
      <c r="B457" s="73" t="s">
        <v>2121</v>
      </c>
      <c r="C457" s="73" t="s">
        <v>235</v>
      </c>
      <c r="D457" s="73" t="s">
        <v>774</v>
      </c>
      <c r="E457" s="3" t="s">
        <v>2723</v>
      </c>
      <c r="F457" s="73" t="s">
        <v>983</v>
      </c>
      <c r="G457" s="73" t="s">
        <v>4851</v>
      </c>
      <c r="H457" s="4" t="s">
        <v>5917</v>
      </c>
      <c r="I457" s="4" t="s">
        <v>124</v>
      </c>
      <c r="J457" s="4">
        <v>26452</v>
      </c>
      <c r="K457" s="4" t="s">
        <v>5918</v>
      </c>
      <c r="L457" s="4" t="s">
        <v>3714</v>
      </c>
      <c r="M457" s="4" t="s">
        <v>3715</v>
      </c>
      <c r="N457" s="4" t="s">
        <v>5919</v>
      </c>
      <c r="O457" s="4">
        <v>337</v>
      </c>
      <c r="P457" s="3"/>
      <c r="Q457" s="4"/>
      <c r="R457" s="4" t="s">
        <v>4071</v>
      </c>
      <c r="S457" s="4" t="s">
        <v>2713</v>
      </c>
      <c r="T457" s="2"/>
      <c r="U457" s="77" t="str">
        <f t="shared" si="93"/>
        <v>N</v>
      </c>
      <c r="V457" s="77" t="str">
        <f t="shared" si="94"/>
        <v>N/A</v>
      </c>
      <c r="W457" s="34"/>
      <c r="X457" s="8" t="s">
        <v>4508</v>
      </c>
      <c r="Y457" s="2"/>
      <c r="Z457" s="2"/>
      <c r="AA457" s="84" t="str">
        <f t="shared" si="95"/>
        <v>N/A</v>
      </c>
      <c r="AB457" s="35">
        <v>0</v>
      </c>
      <c r="AC457" s="15">
        <f t="shared" si="96"/>
        <v>0</v>
      </c>
      <c r="AD457" s="2"/>
      <c r="AE457" s="92" t="str">
        <f t="shared" si="97"/>
        <v>N/A</v>
      </c>
      <c r="AF457" s="2"/>
      <c r="AG457" s="4" t="s">
        <v>2756</v>
      </c>
      <c r="AH457" s="89" t="str">
        <f t="shared" si="98"/>
        <v>No Build Required</v>
      </c>
      <c r="AI457" s="2" t="s">
        <v>4508</v>
      </c>
      <c r="AJ457" s="2" t="s">
        <v>4508</v>
      </c>
      <c r="AK457" s="84" t="str">
        <f>IF(Q457="",IF(U457="N","N/A",IF(AL457="","TBD",IF(AL457="N/A","N/A",IF(ISNUMBER(AL457),"Complete","")))),"Removed")</f>
        <v>N/A</v>
      </c>
      <c r="AL457" s="95" t="s">
        <v>4508</v>
      </c>
      <c r="AM457" s="89" t="str">
        <f>IF(Q457="",IF(AO457="","TBD",IF(AO457="N/A","N/A",IF(ISNUMBER(AO457),"Complete","TBD"))),"N/A")</f>
        <v>Complete</v>
      </c>
      <c r="AN457" s="2">
        <v>40912</v>
      </c>
      <c r="AO457" s="94">
        <v>40763</v>
      </c>
      <c r="AP457" s="97" t="str">
        <f>IF(Q457="",IF(AK457="N/A",IF(AM457="TBD","Waiting on Router","Ready"),"TBD"),"Removed")</f>
        <v>Ready</v>
      </c>
      <c r="AQ457" s="2">
        <v>40913</v>
      </c>
      <c r="AR457" s="4"/>
      <c r="AS457" s="7">
        <v>1</v>
      </c>
      <c r="AT457" s="2"/>
      <c r="AU457" s="2"/>
      <c r="AV457" s="4"/>
    </row>
    <row r="458" spans="1:48">
      <c r="A458" s="2"/>
      <c r="B458" s="73" t="s">
        <v>2122</v>
      </c>
      <c r="C458" s="73" t="s">
        <v>235</v>
      </c>
      <c r="D458" s="73" t="s">
        <v>774</v>
      </c>
      <c r="E458" s="3" t="s">
        <v>2723</v>
      </c>
      <c r="F458" s="73" t="s">
        <v>984</v>
      </c>
      <c r="G458" s="73" t="s">
        <v>4852</v>
      </c>
      <c r="H458" s="4" t="s">
        <v>985</v>
      </c>
      <c r="I458" s="4" t="s">
        <v>986</v>
      </c>
      <c r="J458" s="4">
        <v>26447</v>
      </c>
      <c r="K458" s="4" t="s">
        <v>3188</v>
      </c>
      <c r="L458" s="4" t="s">
        <v>3714</v>
      </c>
      <c r="M458" s="4" t="s">
        <v>3715</v>
      </c>
      <c r="N458" s="4" t="s">
        <v>3542</v>
      </c>
      <c r="O458" s="4">
        <v>338</v>
      </c>
      <c r="P458" s="3"/>
      <c r="Q458" s="4"/>
      <c r="R458" s="4" t="s">
        <v>2727</v>
      </c>
      <c r="S458" s="4" t="s">
        <v>2713</v>
      </c>
      <c r="T458" s="2">
        <v>40770</v>
      </c>
      <c r="U458" s="88" t="str">
        <f t="shared" si="93"/>
        <v>Y</v>
      </c>
      <c r="V458" s="88" t="str">
        <f t="shared" si="94"/>
        <v>Y</v>
      </c>
      <c r="W458" s="34">
        <v>443617.79</v>
      </c>
      <c r="X458" s="4" t="s">
        <v>2756</v>
      </c>
      <c r="Y458" s="2"/>
      <c r="Z458" s="2">
        <v>40794</v>
      </c>
      <c r="AA458" s="84" t="str">
        <f t="shared" si="95"/>
        <v>Y</v>
      </c>
      <c r="AB458" s="35">
        <v>69207</v>
      </c>
      <c r="AC458" s="15">
        <f t="shared" si="96"/>
        <v>69207</v>
      </c>
      <c r="AD458" s="2">
        <v>41000</v>
      </c>
      <c r="AE458" s="92" t="str">
        <f t="shared" si="97"/>
        <v>Complete</v>
      </c>
      <c r="AF458" s="2">
        <v>41194</v>
      </c>
      <c r="AG458" s="4" t="s">
        <v>2756</v>
      </c>
      <c r="AH458" s="89" t="str">
        <f t="shared" si="98"/>
        <v>No Build Required</v>
      </c>
      <c r="AI458" s="1" t="s">
        <v>4508</v>
      </c>
      <c r="AJ458" s="1" t="s">
        <v>4508</v>
      </c>
      <c r="AK458" s="84" t="str">
        <f>IF(Q458="",IF(U458="N","N/A",IF(AL458="","TBD",IF(AL458="N/A","N/A",IF(ISNUMBER(AL458),"Complete","")))),"Removed")</f>
        <v>Complete</v>
      </c>
      <c r="AL458" s="94">
        <v>41194</v>
      </c>
      <c r="AM458" s="89" t="str">
        <f>IF(Q458="",IF(AO458="","TBD",IF(AO458="N/A","N/A",IF(ISNUMBER(AO458),"Complete","TBD"))),"N/A")</f>
        <v>Complete</v>
      </c>
      <c r="AN458" s="2"/>
      <c r="AO458" s="94">
        <v>40743</v>
      </c>
      <c r="AP458" s="97" t="str">
        <f>IF(Q458="",IF(AK458="Complete",IF(AM458="TBD","Waiting on Router","Ready"),"Pending Fiber Completion"),"Removed")</f>
        <v>Ready</v>
      </c>
      <c r="AQ458" s="2"/>
      <c r="AR458" s="4"/>
      <c r="AS458" s="7">
        <v>1</v>
      </c>
      <c r="AT458" s="2"/>
      <c r="AU458" s="2"/>
      <c r="AV458" s="4"/>
    </row>
    <row r="459" spans="1:48">
      <c r="A459" s="1"/>
      <c r="B459" s="72" t="s">
        <v>2123</v>
      </c>
      <c r="C459" s="72" t="s">
        <v>235</v>
      </c>
      <c r="D459" s="72" t="s">
        <v>774</v>
      </c>
      <c r="E459" s="18" t="s">
        <v>2723</v>
      </c>
      <c r="F459" s="73" t="s">
        <v>987</v>
      </c>
      <c r="G459" s="72" t="s">
        <v>4851</v>
      </c>
      <c r="H459" s="8" t="s">
        <v>5920</v>
      </c>
      <c r="I459" s="8" t="s">
        <v>124</v>
      </c>
      <c r="J459" s="8">
        <v>26452</v>
      </c>
      <c r="K459" s="8" t="s">
        <v>5921</v>
      </c>
      <c r="L459" s="4" t="s">
        <v>3714</v>
      </c>
      <c r="M459" s="8" t="s">
        <v>3715</v>
      </c>
      <c r="N459" s="8" t="s">
        <v>5922</v>
      </c>
      <c r="O459" s="8">
        <v>339</v>
      </c>
      <c r="P459" s="18"/>
      <c r="Q459" s="4"/>
      <c r="R459" s="4" t="s">
        <v>4071</v>
      </c>
      <c r="S459" s="8" t="s">
        <v>2713</v>
      </c>
      <c r="T459" s="1"/>
      <c r="U459" s="77" t="str">
        <f t="shared" si="93"/>
        <v>N</v>
      </c>
      <c r="V459" s="77" t="str">
        <f t="shared" si="94"/>
        <v>N/A</v>
      </c>
      <c r="W459" s="32"/>
      <c r="X459" s="8" t="s">
        <v>4508</v>
      </c>
      <c r="Y459" s="1"/>
      <c r="Z459" s="1"/>
      <c r="AA459" s="84" t="str">
        <f t="shared" si="95"/>
        <v>N/A</v>
      </c>
      <c r="AB459" s="35">
        <v>0</v>
      </c>
      <c r="AC459" s="15">
        <f t="shared" si="96"/>
        <v>0</v>
      </c>
      <c r="AD459" s="1"/>
      <c r="AE459" s="92" t="str">
        <f t="shared" si="97"/>
        <v>N/A</v>
      </c>
      <c r="AF459" s="1"/>
      <c r="AG459" s="8" t="s">
        <v>2756</v>
      </c>
      <c r="AH459" s="89" t="str">
        <f t="shared" si="98"/>
        <v>No Build Required</v>
      </c>
      <c r="AI459" s="1" t="s">
        <v>4508</v>
      </c>
      <c r="AJ459" s="1" t="s">
        <v>4508</v>
      </c>
      <c r="AK459" s="84" t="str">
        <f>IF(Q459="",IF(U459="N","N/A",IF(AL459="","TBD",IF(AL459="N/A","N/A",IF(ISNUMBER(AL459),"Complete","")))),"Removed")</f>
        <v>N/A</v>
      </c>
      <c r="AL459" s="95" t="s">
        <v>4508</v>
      </c>
      <c r="AM459" s="89" t="str">
        <f>IF(Q459="",IF(AO459="","TBD",IF(AO459="N/A","N/A",IF(ISNUMBER(AO459),"Complete","TBD"))),"N/A")</f>
        <v>Complete</v>
      </c>
      <c r="AN459" s="1">
        <v>40912</v>
      </c>
      <c r="AO459" s="93">
        <v>40764</v>
      </c>
      <c r="AP459" s="97" t="str">
        <f>IF(Q459="",IF(AK459="N/A",IF(AM459="TBD","Waiting on Router","Ready"),"TBD"),"Removed")</f>
        <v>Ready</v>
      </c>
      <c r="AQ459" s="1">
        <v>40913</v>
      </c>
      <c r="AR459" s="4"/>
      <c r="AS459" s="9">
        <v>1</v>
      </c>
      <c r="AT459" s="1"/>
      <c r="AU459" s="1"/>
      <c r="AV459" s="4"/>
    </row>
    <row r="460" spans="1:48">
      <c r="A460" s="2"/>
      <c r="B460" s="73" t="s">
        <v>2124</v>
      </c>
      <c r="C460" s="73" t="s">
        <v>235</v>
      </c>
      <c r="D460" s="73" t="s">
        <v>763</v>
      </c>
      <c r="E460" s="4" t="s">
        <v>2723</v>
      </c>
      <c r="F460" s="73" t="s">
        <v>677</v>
      </c>
      <c r="G460" s="73" t="s">
        <v>4852</v>
      </c>
      <c r="H460" s="4" t="s">
        <v>678</v>
      </c>
      <c r="I460" s="4" t="s">
        <v>124</v>
      </c>
      <c r="J460" s="4">
        <v>26452</v>
      </c>
      <c r="K460" s="4" t="s">
        <v>3187</v>
      </c>
      <c r="L460" s="4"/>
      <c r="M460" s="4"/>
      <c r="N460" s="4" t="s">
        <v>4138</v>
      </c>
      <c r="O460" s="4">
        <v>805</v>
      </c>
      <c r="P460" s="4"/>
      <c r="Q460" s="4"/>
      <c r="R460" s="4" t="s">
        <v>2727</v>
      </c>
      <c r="S460" s="4" t="s">
        <v>2712</v>
      </c>
      <c r="T460" s="2">
        <v>40833</v>
      </c>
      <c r="U460" s="86" t="str">
        <f t="shared" si="93"/>
        <v>Y</v>
      </c>
      <c r="V460" s="86" t="str">
        <f t="shared" si="94"/>
        <v>Y</v>
      </c>
      <c r="W460" s="34">
        <v>23104</v>
      </c>
      <c r="X460" s="4" t="s">
        <v>2756</v>
      </c>
      <c r="Y460" s="2"/>
      <c r="Z460" s="2">
        <v>40991</v>
      </c>
      <c r="AA460" s="84" t="str">
        <f t="shared" si="95"/>
        <v>Y</v>
      </c>
      <c r="AB460" s="35">
        <v>1216</v>
      </c>
      <c r="AC460" s="15">
        <f t="shared" si="96"/>
        <v>1216</v>
      </c>
      <c r="AD460" s="2">
        <v>41061</v>
      </c>
      <c r="AE460" s="92" t="str">
        <f t="shared" si="97"/>
        <v>Complete</v>
      </c>
      <c r="AF460" s="2">
        <v>41135</v>
      </c>
      <c r="AG460" s="4" t="s">
        <v>697</v>
      </c>
      <c r="AH460" s="89" t="str">
        <f t="shared" si="98"/>
        <v>Complete</v>
      </c>
      <c r="AI460" s="2">
        <v>41284</v>
      </c>
      <c r="AJ460" s="2">
        <v>41298</v>
      </c>
      <c r="AK460" s="84" t="str">
        <f>IF(Q460="",IF(U460="N","N/A",IF(AL460="","TBD",IF(AL460="N/A","N/A",IF(ISNUMBER(AL460),"Complete","")))),"Removed")</f>
        <v>Complete</v>
      </c>
      <c r="AL460" s="94">
        <v>41310</v>
      </c>
      <c r="AM460" s="89" t="str">
        <f>IF(Q460="",IF(AO460="","TBD",IF(AO460="N/A","N/A",IF(ISNUMBER(AO460),"Complete","TBD"))),"N/A")</f>
        <v>Complete</v>
      </c>
      <c r="AN460" s="2"/>
      <c r="AO460" s="94">
        <v>41074</v>
      </c>
      <c r="AP460" s="97" t="str">
        <f>IF(Q460="",IF(AK460="Complete",IF(AM460="TBD","Waiting on Router","Ready"),"Pending Fiber Completion"),"Removed")</f>
        <v>Ready</v>
      </c>
      <c r="AQ460" s="2"/>
      <c r="AR460" s="4"/>
      <c r="AS460" s="7">
        <v>1</v>
      </c>
      <c r="AT460" s="2"/>
      <c r="AU460" s="2"/>
      <c r="AV460" s="4"/>
    </row>
    <row r="461" spans="1:48">
      <c r="A461" s="1"/>
      <c r="B461" s="74" t="s">
        <v>2125</v>
      </c>
      <c r="C461" s="74" t="s">
        <v>235</v>
      </c>
      <c r="D461" s="74" t="s">
        <v>761</v>
      </c>
      <c r="E461" s="9" t="s">
        <v>2723</v>
      </c>
      <c r="F461" s="79" t="s">
        <v>236</v>
      </c>
      <c r="G461" s="74" t="s">
        <v>4852</v>
      </c>
      <c r="H461" s="9" t="s">
        <v>729</v>
      </c>
      <c r="I461" s="9" t="s">
        <v>124</v>
      </c>
      <c r="J461" s="9">
        <v>26452</v>
      </c>
      <c r="K461" s="9" t="s">
        <v>3186</v>
      </c>
      <c r="L461" s="7" t="s">
        <v>3898</v>
      </c>
      <c r="M461" s="9" t="s">
        <v>3899</v>
      </c>
      <c r="N461" s="9" t="s">
        <v>4607</v>
      </c>
      <c r="O461" s="9">
        <v>1387</v>
      </c>
      <c r="P461" s="9"/>
      <c r="Q461" s="7"/>
      <c r="R461" s="7" t="s">
        <v>2727</v>
      </c>
      <c r="S461" s="9"/>
      <c r="T461" s="1">
        <v>40833</v>
      </c>
      <c r="U461" s="87" t="str">
        <f t="shared" si="93"/>
        <v>Y</v>
      </c>
      <c r="V461" s="87" t="str">
        <f t="shared" si="94"/>
        <v>Y</v>
      </c>
      <c r="W461" s="32">
        <v>19177.689999999999</v>
      </c>
      <c r="X461" s="9" t="s">
        <v>2756</v>
      </c>
      <c r="Y461" s="1"/>
      <c r="Z461" s="1">
        <v>40991</v>
      </c>
      <c r="AA461" s="84" t="str">
        <f t="shared" si="95"/>
        <v>Y</v>
      </c>
      <c r="AB461" s="33">
        <v>1110</v>
      </c>
      <c r="AC461" s="15">
        <f t="shared" si="96"/>
        <v>1110</v>
      </c>
      <c r="AD461" s="1">
        <v>41061</v>
      </c>
      <c r="AE461" s="92" t="str">
        <f t="shared" si="97"/>
        <v>Complete</v>
      </c>
      <c r="AF461" s="1">
        <v>41024</v>
      </c>
      <c r="AG461" s="9" t="s">
        <v>2756</v>
      </c>
      <c r="AH461" s="89" t="str">
        <f t="shared" si="98"/>
        <v>No Build Required</v>
      </c>
      <c r="AI461" s="1" t="s">
        <v>4508</v>
      </c>
      <c r="AJ461" s="1" t="s">
        <v>4508</v>
      </c>
      <c r="AK461" s="84" t="str">
        <f>IF(Q461="",IF(U461="N","N/A",IF(AL461="","TBD",IF(AL461="N/A","N/A",IF(ISNUMBER(AL461),"Complete","")))),"Removed")</f>
        <v>Complete</v>
      </c>
      <c r="AL461" s="93">
        <v>41024</v>
      </c>
      <c r="AM461" s="89" t="str">
        <f>IF(Q461="",IF(AO461="","TBD",IF(AO461="N/A","N/A",IF(ISNUMBER(AO461),"Complete","TBD"))),"N/A")</f>
        <v>Complete</v>
      </c>
      <c r="AN461" s="1">
        <v>41026</v>
      </c>
      <c r="AO461" s="93">
        <v>40933</v>
      </c>
      <c r="AP461" s="97" t="str">
        <f>IF(Q461="",IF(AK461="Complete",IF(AM461="TBD","Waiting on Router","Ready"),"Pending Fiber Completion"),"Removed")</f>
        <v>Ready</v>
      </c>
      <c r="AQ461" s="1">
        <v>41026</v>
      </c>
      <c r="AR461" s="7"/>
      <c r="AS461" s="9">
        <v>1</v>
      </c>
      <c r="AT461" s="1"/>
      <c r="AU461" s="1"/>
      <c r="AV461" s="7"/>
    </row>
    <row r="462" spans="1:48">
      <c r="A462" s="2"/>
      <c r="B462" s="73" t="s">
        <v>2126</v>
      </c>
      <c r="C462" s="73" t="s">
        <v>235</v>
      </c>
      <c r="D462" s="73" t="s">
        <v>710</v>
      </c>
      <c r="E462" s="4" t="s">
        <v>2723</v>
      </c>
      <c r="F462" s="73" t="s">
        <v>1684</v>
      </c>
      <c r="G462" s="73" t="s">
        <v>4852</v>
      </c>
      <c r="H462" s="4" t="s">
        <v>767</v>
      </c>
      <c r="I462" s="4" t="s">
        <v>92</v>
      </c>
      <c r="J462" s="4">
        <v>26452</v>
      </c>
      <c r="K462" s="4" t="s">
        <v>3185</v>
      </c>
      <c r="L462" s="4" t="s">
        <v>3790</v>
      </c>
      <c r="M462" s="4" t="s">
        <v>3791</v>
      </c>
      <c r="N462" s="4" t="s">
        <v>4332</v>
      </c>
      <c r="O462" s="4">
        <v>1085</v>
      </c>
      <c r="P462" s="4"/>
      <c r="Q462" s="4"/>
      <c r="R462" s="4" t="s">
        <v>2727</v>
      </c>
      <c r="S462" s="4" t="s">
        <v>2714</v>
      </c>
      <c r="T462" s="2">
        <v>40807</v>
      </c>
      <c r="U462" s="86" t="str">
        <f t="shared" si="93"/>
        <v>Y</v>
      </c>
      <c r="V462" s="86" t="str">
        <f t="shared" si="94"/>
        <v>Y</v>
      </c>
      <c r="W462" s="34">
        <v>32291.27</v>
      </c>
      <c r="X462" s="4" t="s">
        <v>2756</v>
      </c>
      <c r="Y462" s="2"/>
      <c r="Z462" s="2">
        <v>40991</v>
      </c>
      <c r="AA462" s="84" t="str">
        <f t="shared" si="95"/>
        <v>Y</v>
      </c>
      <c r="AB462" s="35">
        <v>3250</v>
      </c>
      <c r="AC462" s="15">
        <f t="shared" si="96"/>
        <v>3250</v>
      </c>
      <c r="AD462" s="2">
        <v>41061</v>
      </c>
      <c r="AE462" s="92" t="str">
        <f t="shared" si="97"/>
        <v>Complete</v>
      </c>
      <c r="AF462" s="2">
        <v>41186</v>
      </c>
      <c r="AG462" s="4" t="s">
        <v>697</v>
      </c>
      <c r="AH462" s="89" t="str">
        <f t="shared" si="98"/>
        <v>Complete</v>
      </c>
      <c r="AI462" s="2">
        <v>41212</v>
      </c>
      <c r="AJ462" s="2">
        <v>41220</v>
      </c>
      <c r="AK462" s="84" t="str">
        <f>IF(Q462="",IF(U462="N","N/A",IF(AL462="","TBD",IF(AL462="N/A","N/A",IF(ISNUMBER(AL462),"Complete","")))),"Removed")</f>
        <v>Complete</v>
      </c>
      <c r="AL462" s="94">
        <v>41254</v>
      </c>
      <c r="AM462" s="89" t="str">
        <f>IF(Q462="",IF(AO462="","TBD",IF(AO462="N/A","N/A",IF(ISNUMBER(AO462),"Complete","TBD"))),"N/A")</f>
        <v>Complete</v>
      </c>
      <c r="AN462" s="2"/>
      <c r="AO462" s="94">
        <v>40906</v>
      </c>
      <c r="AP462" s="97" t="str">
        <f>IF(Q462="",IF(AK462="Complete",IF(AM462="TBD","Waiting on Router","Ready"),"Pending Fiber Completion"),"Removed")</f>
        <v>Ready</v>
      </c>
      <c r="AQ462" s="2"/>
      <c r="AR462" s="4" t="s">
        <v>6758</v>
      </c>
      <c r="AS462" s="7">
        <v>1</v>
      </c>
      <c r="AT462" s="2"/>
      <c r="AU462" s="2"/>
      <c r="AV462" s="4"/>
    </row>
    <row r="463" spans="1:48">
      <c r="A463" s="13"/>
      <c r="B463" s="75" t="s">
        <v>4570</v>
      </c>
      <c r="C463" s="75" t="s">
        <v>235</v>
      </c>
      <c r="D463" s="75" t="s">
        <v>4562</v>
      </c>
      <c r="E463" s="6" t="s">
        <v>2723</v>
      </c>
      <c r="F463" s="78" t="s">
        <v>4571</v>
      </c>
      <c r="G463" s="75" t="s">
        <v>4851</v>
      </c>
      <c r="H463" s="6" t="s">
        <v>5923</v>
      </c>
      <c r="I463" s="6" t="s">
        <v>5924</v>
      </c>
      <c r="J463" s="6">
        <v>26452</v>
      </c>
      <c r="K463" s="6" t="s">
        <v>5925</v>
      </c>
      <c r="L463" s="11" t="s">
        <v>5926</v>
      </c>
      <c r="M463" s="6" t="s">
        <v>5925</v>
      </c>
      <c r="N463" s="6" t="s">
        <v>5927</v>
      </c>
      <c r="O463" s="6">
        <v>970</v>
      </c>
      <c r="P463" s="6"/>
      <c r="Q463" s="11"/>
      <c r="R463" s="11" t="s">
        <v>4588</v>
      </c>
      <c r="S463" s="6"/>
      <c r="T463" s="13"/>
      <c r="U463" s="77" t="str">
        <f t="shared" si="93"/>
        <v>N</v>
      </c>
      <c r="V463" s="77" t="str">
        <f t="shared" si="94"/>
        <v>N/A</v>
      </c>
      <c r="W463" s="22"/>
      <c r="X463" s="6" t="s">
        <v>4508</v>
      </c>
      <c r="Y463" s="13"/>
      <c r="Z463" s="13"/>
      <c r="AA463" s="84" t="str">
        <f t="shared" si="95"/>
        <v>N/A</v>
      </c>
      <c r="AB463" s="35">
        <v>0</v>
      </c>
      <c r="AC463" s="15">
        <f t="shared" si="96"/>
        <v>0</v>
      </c>
      <c r="AD463" s="13"/>
      <c r="AE463" s="92" t="str">
        <f t="shared" si="97"/>
        <v>N/A</v>
      </c>
      <c r="AF463" s="13"/>
      <c r="AG463" s="6" t="s">
        <v>2756</v>
      </c>
      <c r="AH463" s="89" t="str">
        <f t="shared" si="98"/>
        <v>No Build Required</v>
      </c>
      <c r="AI463" s="1" t="s">
        <v>4508</v>
      </c>
      <c r="AJ463" s="1" t="s">
        <v>4508</v>
      </c>
      <c r="AK463" s="84" t="str">
        <f>IF(Q463="",IF(U463="N","N/A",IF(AL463="","TBD",IF(AL463="N/A","N/A",IF(ISNUMBER(AL463),"Complete","")))),"Removed")</f>
        <v>N/A</v>
      </c>
      <c r="AL463" s="95" t="s">
        <v>4508</v>
      </c>
      <c r="AM463" s="89" t="str">
        <f>IF(Q463="",IF(AO463="","TBD",IF(AO463="N/A","N/A",IF(ISNUMBER(AO463),"Complete","TBD"))),"N/A")</f>
        <v>Complete</v>
      </c>
      <c r="AN463" s="13"/>
      <c r="AO463" s="95">
        <v>41226</v>
      </c>
      <c r="AP463" s="97" t="str">
        <f>IF(Q463="",IF(AK463="N/A",IF(AM463="TBD","Waiting on Router","Ready"),"TBD"),"Removed")</f>
        <v>Ready</v>
      </c>
      <c r="AQ463" s="13"/>
      <c r="AR463" s="11" t="s">
        <v>4588</v>
      </c>
      <c r="AS463" s="11">
        <v>2</v>
      </c>
      <c r="AT463" s="13"/>
      <c r="AU463" s="13"/>
      <c r="AV463" s="11"/>
    </row>
    <row r="464" spans="1:48">
      <c r="A464" s="13"/>
      <c r="B464" s="75" t="s">
        <v>5142</v>
      </c>
      <c r="C464" s="75" t="s">
        <v>235</v>
      </c>
      <c r="D464" s="75" t="s">
        <v>4566</v>
      </c>
      <c r="E464" s="6" t="s">
        <v>2723</v>
      </c>
      <c r="F464" s="82" t="s">
        <v>5098</v>
      </c>
      <c r="G464" s="81" t="s">
        <v>4851</v>
      </c>
      <c r="H464" s="38" t="s">
        <v>5928</v>
      </c>
      <c r="I464" s="6" t="s">
        <v>124</v>
      </c>
      <c r="J464" s="6">
        <v>26452</v>
      </c>
      <c r="K464" s="6"/>
      <c r="L464" s="11"/>
      <c r="M464" s="6"/>
      <c r="N464" s="6" t="s">
        <v>6686</v>
      </c>
      <c r="O464" s="6">
        <v>658</v>
      </c>
      <c r="P464" s="6"/>
      <c r="Q464" s="11"/>
      <c r="R464" s="11" t="s">
        <v>5222</v>
      </c>
      <c r="S464" s="6"/>
      <c r="T464" s="13"/>
      <c r="U464" s="77" t="str">
        <f t="shared" si="93"/>
        <v>N</v>
      </c>
      <c r="V464" s="77" t="str">
        <f t="shared" si="94"/>
        <v>N/A</v>
      </c>
      <c r="W464" s="22"/>
      <c r="X464" s="6" t="s">
        <v>4508</v>
      </c>
      <c r="Y464" s="13"/>
      <c r="Z464" s="13"/>
      <c r="AA464" s="84" t="str">
        <f t="shared" si="95"/>
        <v>N/A</v>
      </c>
      <c r="AB464" s="35">
        <v>0</v>
      </c>
      <c r="AC464" s="15">
        <f t="shared" si="96"/>
        <v>0</v>
      </c>
      <c r="AD464" s="13"/>
      <c r="AE464" s="92" t="str">
        <f t="shared" si="97"/>
        <v>N/A</v>
      </c>
      <c r="AF464" s="13"/>
      <c r="AG464" s="6" t="s">
        <v>2756</v>
      </c>
      <c r="AH464" s="89" t="str">
        <f t="shared" si="98"/>
        <v>No Build Required</v>
      </c>
      <c r="AI464" s="1" t="s">
        <v>4508</v>
      </c>
      <c r="AJ464" s="1" t="s">
        <v>4508</v>
      </c>
      <c r="AK464" s="84" t="str">
        <f>IF(Q464="",IF(U464="N","N/A",IF(AL464="","TBD",IF(AL464="N/A","N/A",IF(ISNUMBER(AL464),"Complete","")))),"Removed")</f>
        <v>N/A</v>
      </c>
      <c r="AL464" s="95" t="s">
        <v>4508</v>
      </c>
      <c r="AM464" s="89" t="str">
        <f>IF(Q464="",IF(AO464="","TBD",IF(AO464="N/A","N/A",IF(ISNUMBER(AO464),"Complete","TBD"))),"N/A")</f>
        <v>Complete</v>
      </c>
      <c r="AN464" s="13"/>
      <c r="AO464" s="95">
        <v>41358</v>
      </c>
      <c r="AP464" s="97" t="str">
        <f>IF(Q464="",IF(AK464="N/A",IF(AM464="TBD","Waiting on Router","Ready"),"TBD"),"Removed")</f>
        <v>Ready</v>
      </c>
      <c r="AQ464" s="13"/>
      <c r="AR464" s="11"/>
      <c r="AS464" s="11">
        <v>2</v>
      </c>
      <c r="AT464" s="13"/>
      <c r="AU464" s="13"/>
      <c r="AV464" s="11"/>
    </row>
    <row r="465" spans="1:48">
      <c r="A465" s="1"/>
      <c r="B465" s="72" t="s">
        <v>2127</v>
      </c>
      <c r="C465" s="72" t="s">
        <v>233</v>
      </c>
      <c r="D465" s="72" t="s">
        <v>1453</v>
      </c>
      <c r="E465" s="19" t="s">
        <v>2719</v>
      </c>
      <c r="F465" s="73" t="s">
        <v>1475</v>
      </c>
      <c r="G465" s="72" t="s">
        <v>4852</v>
      </c>
      <c r="H465" s="8" t="s">
        <v>1519</v>
      </c>
      <c r="I465" s="8" t="s">
        <v>108</v>
      </c>
      <c r="J465" s="8">
        <v>25523</v>
      </c>
      <c r="K465" s="8" t="s">
        <v>3184</v>
      </c>
      <c r="L465" s="4" t="s">
        <v>3641</v>
      </c>
      <c r="M465" s="8" t="s">
        <v>3642</v>
      </c>
      <c r="N465" s="8" t="s">
        <v>4234</v>
      </c>
      <c r="O465" s="8">
        <v>584</v>
      </c>
      <c r="P465" s="19" t="s">
        <v>4872</v>
      </c>
      <c r="Q465" s="4"/>
      <c r="R465" s="4" t="s">
        <v>2727</v>
      </c>
      <c r="S465" s="8" t="s">
        <v>2712</v>
      </c>
      <c r="T465" s="1">
        <v>40896</v>
      </c>
      <c r="U465" s="84" t="str">
        <f t="shared" si="93"/>
        <v>Y</v>
      </c>
      <c r="V465" s="84" t="str">
        <f t="shared" si="94"/>
        <v>Y</v>
      </c>
      <c r="W465" s="32">
        <v>12879.87</v>
      </c>
      <c r="X465" s="8" t="s">
        <v>697</v>
      </c>
      <c r="Y465" s="1">
        <v>40912</v>
      </c>
      <c r="Z465" s="1">
        <v>41031</v>
      </c>
      <c r="AA465" s="84" t="str">
        <f t="shared" si="95"/>
        <v>Y</v>
      </c>
      <c r="AB465" s="33">
        <v>550</v>
      </c>
      <c r="AC465" s="15">
        <f t="shared" si="96"/>
        <v>550</v>
      </c>
      <c r="AD465" s="1">
        <v>41091</v>
      </c>
      <c r="AE465" s="92" t="str">
        <f t="shared" si="97"/>
        <v>Complete</v>
      </c>
      <c r="AF465" s="1">
        <v>41232</v>
      </c>
      <c r="AG465" s="8" t="s">
        <v>697</v>
      </c>
      <c r="AH465" s="89" t="str">
        <f t="shared" si="98"/>
        <v>Complete</v>
      </c>
      <c r="AI465" s="1">
        <v>41305</v>
      </c>
      <c r="AJ465" s="1">
        <v>41354</v>
      </c>
      <c r="AK465" s="84" t="str">
        <f>IF(Q465="",IF(U465="N","N/A",IF(AL465="","TBD",IF(AL465="N/A","N/A",IF(ISNUMBER(AL465),"Complete","")))),"Removed")</f>
        <v>Complete</v>
      </c>
      <c r="AL465" s="94">
        <v>41362</v>
      </c>
      <c r="AM465" s="89" t="str">
        <f>IF(Q465="",IF(AO465="","TBD",IF(AO465="N/A","N/A",IF(ISNUMBER(AO465),"Complete","TBD"))),"N/A")</f>
        <v>Complete</v>
      </c>
      <c r="AN465" s="1">
        <v>41362</v>
      </c>
      <c r="AO465" s="93">
        <v>41169</v>
      </c>
      <c r="AP465" s="97" t="str">
        <f>IF(Q465="",IF(AK465="Complete",IF(AM465="TBD","Waiting on Router","Ready"),"Pending Fiber Completion"),"Removed")</f>
        <v>Ready</v>
      </c>
      <c r="AQ465" s="1"/>
      <c r="AR465" s="4"/>
      <c r="AS465" s="9">
        <v>1</v>
      </c>
      <c r="AT465" s="1"/>
      <c r="AU465" s="1"/>
      <c r="AV465" s="4"/>
    </row>
    <row r="466" spans="1:48">
      <c r="A466" s="1"/>
      <c r="B466" s="72" t="s">
        <v>2128</v>
      </c>
      <c r="C466" s="72" t="s">
        <v>233</v>
      </c>
      <c r="D466" s="72" t="s">
        <v>774</v>
      </c>
      <c r="E466" s="18" t="s">
        <v>2719</v>
      </c>
      <c r="F466" s="73" t="s">
        <v>988</v>
      </c>
      <c r="G466" s="72" t="s">
        <v>4852</v>
      </c>
      <c r="H466" s="8" t="s">
        <v>989</v>
      </c>
      <c r="I466" s="8" t="s">
        <v>990</v>
      </c>
      <c r="J466" s="8">
        <v>25521</v>
      </c>
      <c r="K466" s="8" t="s">
        <v>3183</v>
      </c>
      <c r="L466" s="4" t="s">
        <v>3716</v>
      </c>
      <c r="M466" s="8" t="s">
        <v>3717</v>
      </c>
      <c r="N466" s="8" t="s">
        <v>4590</v>
      </c>
      <c r="O466" s="8">
        <v>100</v>
      </c>
      <c r="P466" s="18"/>
      <c r="Q466" s="4"/>
      <c r="R466" s="4" t="s">
        <v>2727</v>
      </c>
      <c r="S466" s="8" t="s">
        <v>2713</v>
      </c>
      <c r="T466" s="1">
        <v>40885</v>
      </c>
      <c r="U466" s="85" t="str">
        <f t="shared" si="93"/>
        <v>Y</v>
      </c>
      <c r="V466" s="85" t="str">
        <f t="shared" si="94"/>
        <v>Y</v>
      </c>
      <c r="W466" s="32">
        <v>24168.720000000001</v>
      </c>
      <c r="X466" s="8" t="s">
        <v>2756</v>
      </c>
      <c r="Y466" s="1"/>
      <c r="Z466" s="1">
        <v>41031</v>
      </c>
      <c r="AA466" s="84" t="str">
        <f t="shared" si="95"/>
        <v>Y</v>
      </c>
      <c r="AB466" s="33">
        <v>1600</v>
      </c>
      <c r="AC466" s="15">
        <f t="shared" si="96"/>
        <v>1600</v>
      </c>
      <c r="AD466" s="1">
        <v>41091</v>
      </c>
      <c r="AE466" s="92" t="str">
        <f t="shared" si="97"/>
        <v>Complete</v>
      </c>
      <c r="AF466" s="1">
        <v>41141</v>
      </c>
      <c r="AG466" s="8" t="s">
        <v>2756</v>
      </c>
      <c r="AH466" s="89" t="str">
        <f t="shared" si="98"/>
        <v>No Build Required</v>
      </c>
      <c r="AI466" s="1" t="s">
        <v>4508</v>
      </c>
      <c r="AJ466" s="1" t="s">
        <v>4508</v>
      </c>
      <c r="AK466" s="84" t="str">
        <f>IF(Q466="",IF(U466="N","N/A",IF(AL466="","TBD",IF(AL466="N/A","N/A",IF(ISNUMBER(AL466),"Complete","")))),"Removed")</f>
        <v>Complete</v>
      </c>
      <c r="AL466" s="93">
        <v>41141</v>
      </c>
      <c r="AM466" s="89" t="str">
        <f>IF(Q466="",IF(AO466="","TBD",IF(AO466="N/A","N/A",IF(ISNUMBER(AO466),"Complete","TBD"))),"N/A")</f>
        <v>Complete</v>
      </c>
      <c r="AN466" s="2">
        <v>41145</v>
      </c>
      <c r="AO466" s="93">
        <v>40743</v>
      </c>
      <c r="AP466" s="97" t="str">
        <f>IF(Q466="",IF(AK466="Complete",IF(AM466="TBD","Waiting on Router","Ready"),"Pending Fiber Completion"),"Removed")</f>
        <v>Ready</v>
      </c>
      <c r="AQ466" s="2">
        <v>41145</v>
      </c>
      <c r="AR466" s="4"/>
      <c r="AS466" s="9">
        <v>1</v>
      </c>
      <c r="AT466" s="1"/>
      <c r="AU466" s="1"/>
      <c r="AV466" s="4"/>
    </row>
    <row r="467" spans="1:48">
      <c r="A467" s="1"/>
      <c r="B467" s="72" t="s">
        <v>2129</v>
      </c>
      <c r="C467" s="72" t="s">
        <v>233</v>
      </c>
      <c r="D467" s="72" t="s">
        <v>774</v>
      </c>
      <c r="E467" s="18" t="s">
        <v>2719</v>
      </c>
      <c r="F467" s="73" t="s">
        <v>991</v>
      </c>
      <c r="G467" s="72" t="s">
        <v>4851</v>
      </c>
      <c r="H467" s="8" t="s">
        <v>5929</v>
      </c>
      <c r="I467" s="8" t="s">
        <v>346</v>
      </c>
      <c r="J467" s="8">
        <v>25506</v>
      </c>
      <c r="K467" s="8" t="s">
        <v>5930</v>
      </c>
      <c r="L467" s="4" t="s">
        <v>3716</v>
      </c>
      <c r="M467" s="8" t="s">
        <v>3717</v>
      </c>
      <c r="N467" s="8" t="s">
        <v>5931</v>
      </c>
      <c r="O467" s="8">
        <v>101</v>
      </c>
      <c r="P467" s="18"/>
      <c r="Q467" s="4"/>
      <c r="R467" s="4" t="s">
        <v>4072</v>
      </c>
      <c r="S467" s="8" t="s">
        <v>2713</v>
      </c>
      <c r="T467" s="1"/>
      <c r="U467" s="77" t="str">
        <f t="shared" si="93"/>
        <v>N</v>
      </c>
      <c r="V467" s="77" t="str">
        <f t="shared" si="94"/>
        <v>N/A</v>
      </c>
      <c r="W467" s="32"/>
      <c r="X467" s="6" t="s">
        <v>4508</v>
      </c>
      <c r="Y467" s="1"/>
      <c r="Z467" s="1"/>
      <c r="AA467" s="84" t="str">
        <f t="shared" si="95"/>
        <v>N/A</v>
      </c>
      <c r="AB467" s="35">
        <v>0</v>
      </c>
      <c r="AC467" s="15">
        <f t="shared" si="96"/>
        <v>0</v>
      </c>
      <c r="AD467" s="1"/>
      <c r="AE467" s="92" t="str">
        <f t="shared" si="97"/>
        <v>N/A</v>
      </c>
      <c r="AF467" s="1"/>
      <c r="AG467" s="8" t="s">
        <v>2756</v>
      </c>
      <c r="AH467" s="89" t="str">
        <f t="shared" si="98"/>
        <v>No Build Required</v>
      </c>
      <c r="AI467" s="1" t="s">
        <v>4508</v>
      </c>
      <c r="AJ467" s="1" t="s">
        <v>4508</v>
      </c>
      <c r="AK467" s="84" t="str">
        <f>IF(Q467="",IF(U467="N","N/A",IF(AL467="","TBD",IF(AL467="N/A","N/A",IF(ISNUMBER(AL467),"Complete","")))),"Removed")</f>
        <v>N/A</v>
      </c>
      <c r="AL467" s="95" t="s">
        <v>4508</v>
      </c>
      <c r="AM467" s="89" t="str">
        <f>IF(Q467="",IF(AO467="","TBD",IF(AO467="N/A","N/A",IF(ISNUMBER(AO467),"Complete","TBD"))),"N/A")</f>
        <v>Complete</v>
      </c>
      <c r="AN467" s="1">
        <v>40912</v>
      </c>
      <c r="AO467" s="93">
        <v>40742</v>
      </c>
      <c r="AP467" s="97" t="str">
        <f>IF(Q467="",IF(AK467="N/A",IF(AM467="TBD","Waiting on Router","Ready"),"TBD"),"Removed")</f>
        <v>Ready</v>
      </c>
      <c r="AQ467" s="1">
        <v>40913</v>
      </c>
      <c r="AR467" s="4"/>
      <c r="AS467" s="9">
        <v>1</v>
      </c>
      <c r="AT467" s="1"/>
      <c r="AU467" s="1"/>
      <c r="AV467" s="4"/>
    </row>
    <row r="468" spans="1:48">
      <c r="A468" s="1"/>
      <c r="B468" s="72" t="s">
        <v>2130</v>
      </c>
      <c r="C468" s="72" t="s">
        <v>233</v>
      </c>
      <c r="D468" s="72" t="s">
        <v>774</v>
      </c>
      <c r="E468" s="18" t="s">
        <v>2719</v>
      </c>
      <c r="F468" s="73" t="s">
        <v>992</v>
      </c>
      <c r="G468" s="72" t="s">
        <v>4851</v>
      </c>
      <c r="H468" s="8" t="s">
        <v>5932</v>
      </c>
      <c r="I468" s="8" t="s">
        <v>108</v>
      </c>
      <c r="J468" s="8">
        <v>25523</v>
      </c>
      <c r="K468" s="8" t="s">
        <v>5933</v>
      </c>
      <c r="L468" s="4" t="s">
        <v>3716</v>
      </c>
      <c r="M468" s="8" t="s">
        <v>3717</v>
      </c>
      <c r="N468" s="8" t="s">
        <v>5934</v>
      </c>
      <c r="O468" s="8">
        <v>102</v>
      </c>
      <c r="P468" s="18"/>
      <c r="Q468" s="4"/>
      <c r="R468" s="4" t="s">
        <v>4072</v>
      </c>
      <c r="S468" s="8" t="s">
        <v>2713</v>
      </c>
      <c r="T468" s="1"/>
      <c r="U468" s="77" t="str">
        <f t="shared" si="93"/>
        <v>N</v>
      </c>
      <c r="V468" s="77" t="str">
        <f t="shared" si="94"/>
        <v>N/A</v>
      </c>
      <c r="W468" s="32"/>
      <c r="X468" s="6" t="s">
        <v>4508</v>
      </c>
      <c r="Y468" s="1"/>
      <c r="Z468" s="1"/>
      <c r="AA468" s="84" t="str">
        <f t="shared" si="95"/>
        <v>N/A</v>
      </c>
      <c r="AB468" s="35">
        <v>0</v>
      </c>
      <c r="AC468" s="15">
        <f t="shared" si="96"/>
        <v>0</v>
      </c>
      <c r="AD468" s="1"/>
      <c r="AE468" s="92" t="str">
        <f t="shared" si="97"/>
        <v>N/A</v>
      </c>
      <c r="AF468" s="1"/>
      <c r="AG468" s="8" t="s">
        <v>2756</v>
      </c>
      <c r="AH468" s="89" t="str">
        <f t="shared" si="98"/>
        <v>No Build Required</v>
      </c>
      <c r="AI468" s="1" t="s">
        <v>4508</v>
      </c>
      <c r="AJ468" s="1" t="s">
        <v>4508</v>
      </c>
      <c r="AK468" s="84" t="str">
        <f>IF(Q468="",IF(U468="N","N/A",IF(AL468="","TBD",IF(AL468="N/A","N/A",IF(ISNUMBER(AL468),"Complete","")))),"Removed")</f>
        <v>N/A</v>
      </c>
      <c r="AL468" s="95" t="s">
        <v>4508</v>
      </c>
      <c r="AM468" s="89" t="str">
        <f>IF(Q468="",IF(AO468="","TBD",IF(AO468="N/A","N/A",IF(ISNUMBER(AO468),"Complete","TBD"))),"N/A")</f>
        <v>Complete</v>
      </c>
      <c r="AN468" s="1">
        <v>40912</v>
      </c>
      <c r="AO468" s="93">
        <v>40741</v>
      </c>
      <c r="AP468" s="97" t="str">
        <f>IF(Q468="",IF(AK468="N/A",IF(AM468="TBD","Waiting on Router","Ready"),"TBD"),"Removed")</f>
        <v>Ready</v>
      </c>
      <c r="AQ468" s="1">
        <v>40913</v>
      </c>
      <c r="AR468" s="4"/>
      <c r="AS468" s="9">
        <v>1</v>
      </c>
      <c r="AT468" s="1"/>
      <c r="AU468" s="1"/>
      <c r="AV468" s="4"/>
    </row>
    <row r="469" spans="1:48">
      <c r="A469" s="1"/>
      <c r="B469" s="72" t="s">
        <v>2131</v>
      </c>
      <c r="C469" s="72" t="s">
        <v>233</v>
      </c>
      <c r="D469" s="72" t="s">
        <v>774</v>
      </c>
      <c r="E469" s="18" t="s">
        <v>2719</v>
      </c>
      <c r="F469" s="73" t="s">
        <v>994</v>
      </c>
      <c r="G469" s="72" t="s">
        <v>4852</v>
      </c>
      <c r="H469" s="8" t="s">
        <v>995</v>
      </c>
      <c r="I469" s="8" t="s">
        <v>108</v>
      </c>
      <c r="J469" s="8">
        <v>25523</v>
      </c>
      <c r="K469" s="8" t="s">
        <v>3182</v>
      </c>
      <c r="L469" s="4" t="s">
        <v>3716</v>
      </c>
      <c r="M469" s="8" t="s">
        <v>3717</v>
      </c>
      <c r="N469" s="8" t="s">
        <v>4591</v>
      </c>
      <c r="O469" s="8">
        <v>105</v>
      </c>
      <c r="P469" s="18"/>
      <c r="Q469" s="4"/>
      <c r="R469" s="4" t="s">
        <v>2727</v>
      </c>
      <c r="S469" s="8" t="s">
        <v>2713</v>
      </c>
      <c r="T469" s="1">
        <v>40919</v>
      </c>
      <c r="U469" s="85" t="str">
        <f t="shared" si="93"/>
        <v>Y</v>
      </c>
      <c r="V469" s="85" t="str">
        <f t="shared" si="94"/>
        <v>Y</v>
      </c>
      <c r="W469" s="32">
        <v>693703.42</v>
      </c>
      <c r="X469" s="8" t="s">
        <v>2756</v>
      </c>
      <c r="Y469" s="1"/>
      <c r="Z469" s="1" t="s">
        <v>4825</v>
      </c>
      <c r="AA469" s="84" t="str">
        <f t="shared" si="95"/>
        <v>Y</v>
      </c>
      <c r="AB469" s="33">
        <v>75283</v>
      </c>
      <c r="AC469" s="15">
        <f t="shared" si="96"/>
        <v>75283</v>
      </c>
      <c r="AD469" s="1">
        <v>41091</v>
      </c>
      <c r="AE469" s="92" t="str">
        <f t="shared" si="97"/>
        <v>Complete</v>
      </c>
      <c r="AF469" s="1">
        <v>41208</v>
      </c>
      <c r="AG469" s="8" t="s">
        <v>2756</v>
      </c>
      <c r="AH469" s="89" t="str">
        <f t="shared" si="98"/>
        <v>No Build Required</v>
      </c>
      <c r="AI469" s="1" t="s">
        <v>4508</v>
      </c>
      <c r="AJ469" s="1" t="s">
        <v>4508</v>
      </c>
      <c r="AK469" s="84" t="str">
        <f>IF(Q469="",IF(U469="N","N/A",IF(AL469="","TBD",IF(AL469="N/A","N/A",IF(ISNUMBER(AL469),"Complete","")))),"Removed")</f>
        <v>Complete</v>
      </c>
      <c r="AL469" s="93">
        <v>41208</v>
      </c>
      <c r="AM469" s="89" t="str">
        <f>IF(Q469="",IF(AO469="","TBD",IF(AO469="N/A","N/A",IF(ISNUMBER(AO469),"Complete","TBD"))),"N/A")</f>
        <v>Complete</v>
      </c>
      <c r="AN469" s="1"/>
      <c r="AO469" s="93">
        <v>40751</v>
      </c>
      <c r="AP469" s="97" t="str">
        <f>IF(Q469="",IF(AK469="Complete",IF(AM469="TBD","Waiting on Router","Ready"),"Pending Fiber Completion"),"Removed")</f>
        <v>Ready</v>
      </c>
      <c r="AQ469" s="1"/>
      <c r="AR469" s="4"/>
      <c r="AS469" s="9">
        <v>1</v>
      </c>
      <c r="AT469" s="1"/>
      <c r="AU469" s="1"/>
      <c r="AV469" s="4"/>
    </row>
    <row r="470" spans="1:48">
      <c r="A470" s="1"/>
      <c r="B470" s="72" t="s">
        <v>2132</v>
      </c>
      <c r="C470" s="72" t="s">
        <v>233</v>
      </c>
      <c r="D470" s="72" t="s">
        <v>774</v>
      </c>
      <c r="E470" s="18" t="s">
        <v>2719</v>
      </c>
      <c r="F470" s="73" t="s">
        <v>996</v>
      </c>
      <c r="G470" s="72" t="s">
        <v>4852</v>
      </c>
      <c r="H470" s="8" t="s">
        <v>997</v>
      </c>
      <c r="I470" s="8" t="s">
        <v>372</v>
      </c>
      <c r="J470" s="8">
        <v>25003</v>
      </c>
      <c r="K470" s="8" t="s">
        <v>3181</v>
      </c>
      <c r="L470" s="4" t="s">
        <v>3716</v>
      </c>
      <c r="M470" s="8" t="s">
        <v>3717</v>
      </c>
      <c r="N470" s="8" t="s">
        <v>3425</v>
      </c>
      <c r="O470" s="8">
        <v>106</v>
      </c>
      <c r="P470" s="18"/>
      <c r="Q470" s="4"/>
      <c r="R470" s="4" t="s">
        <v>2727</v>
      </c>
      <c r="S470" s="8" t="s">
        <v>2713</v>
      </c>
      <c r="T470" s="1">
        <v>40793</v>
      </c>
      <c r="U470" s="85" t="str">
        <f t="shared" si="93"/>
        <v>Y</v>
      </c>
      <c r="V470" s="85" t="str">
        <f t="shared" si="94"/>
        <v>Y</v>
      </c>
      <c r="W470" s="32">
        <v>16657.259999999998</v>
      </c>
      <c r="X470" s="8" t="s">
        <v>697</v>
      </c>
      <c r="Y470" s="1">
        <v>40799</v>
      </c>
      <c r="Z470" s="1">
        <v>41031</v>
      </c>
      <c r="AA470" s="84" t="str">
        <f t="shared" si="95"/>
        <v>Y</v>
      </c>
      <c r="AB470" s="33">
        <v>4443</v>
      </c>
      <c r="AC470" s="15">
        <f t="shared" si="96"/>
        <v>4443</v>
      </c>
      <c r="AD470" s="1">
        <v>41091</v>
      </c>
      <c r="AE470" s="92" t="str">
        <f t="shared" si="97"/>
        <v>Complete</v>
      </c>
      <c r="AF470" s="1">
        <v>41157</v>
      </c>
      <c r="AG470" s="8" t="s">
        <v>697</v>
      </c>
      <c r="AH470" s="89" t="str">
        <f t="shared" si="98"/>
        <v>Complete</v>
      </c>
      <c r="AI470" s="1">
        <v>41207</v>
      </c>
      <c r="AJ470" s="1">
        <v>41211</v>
      </c>
      <c r="AK470" s="84" t="str">
        <f>IF(Q470="",IF(U470="N","N/A",IF(AL470="","TBD",IF(AL470="N/A","N/A",IF(ISNUMBER(AL470),"Complete","")))),"Removed")</f>
        <v>Complete</v>
      </c>
      <c r="AL470" s="94">
        <v>41218</v>
      </c>
      <c r="AM470" s="89" t="str">
        <f>IF(Q470="",IF(AO470="","TBD",IF(AO470="N/A","N/A",IF(ISNUMBER(AO470),"Complete","TBD"))),"N/A")</f>
        <v>Complete</v>
      </c>
      <c r="AN470" s="1"/>
      <c r="AO470" s="93">
        <v>40743</v>
      </c>
      <c r="AP470" s="97" t="str">
        <f>IF(Q470="",IF(AK470="Complete",IF(AM470="TBD","Waiting on Router","Ready"),"Pending Fiber Completion"),"Removed")</f>
        <v>Ready</v>
      </c>
      <c r="AQ470" s="1"/>
      <c r="AR470" s="38" t="s">
        <v>6764</v>
      </c>
      <c r="AS470" s="9">
        <v>1</v>
      </c>
      <c r="AT470" s="1"/>
      <c r="AU470" s="1"/>
      <c r="AV470" s="4"/>
    </row>
    <row r="471" spans="1:48" ht="63">
      <c r="A471" s="1"/>
      <c r="B471" s="72" t="s">
        <v>2133</v>
      </c>
      <c r="C471" s="72" t="s">
        <v>233</v>
      </c>
      <c r="D471" s="72" t="s">
        <v>774</v>
      </c>
      <c r="E471" s="18" t="s">
        <v>2719</v>
      </c>
      <c r="F471" s="73" t="s">
        <v>998</v>
      </c>
      <c r="G471" s="72" t="s">
        <v>4852</v>
      </c>
      <c r="H471" s="8" t="s">
        <v>999</v>
      </c>
      <c r="I471" s="8" t="s">
        <v>1000</v>
      </c>
      <c r="J471" s="8">
        <v>25557</v>
      </c>
      <c r="K471" s="8" t="s">
        <v>3180</v>
      </c>
      <c r="L471" s="4" t="s">
        <v>3716</v>
      </c>
      <c r="M471" s="8" t="s">
        <v>3717</v>
      </c>
      <c r="N471" s="8" t="s">
        <v>3426</v>
      </c>
      <c r="O471" s="8">
        <v>107</v>
      </c>
      <c r="P471" s="18"/>
      <c r="Q471" s="4"/>
      <c r="R471" s="4" t="s">
        <v>5256</v>
      </c>
      <c r="S471" s="8" t="s">
        <v>2713</v>
      </c>
      <c r="T471" s="1">
        <v>41046</v>
      </c>
      <c r="U471" s="85" t="str">
        <f t="shared" si="93"/>
        <v>Y</v>
      </c>
      <c r="V471" s="87" t="str">
        <f t="shared" si="94"/>
        <v>Y</v>
      </c>
      <c r="W471" s="32">
        <v>58875.77</v>
      </c>
      <c r="X471" s="8" t="s">
        <v>2756</v>
      </c>
      <c r="Y471" s="1"/>
      <c r="Z471" s="1">
        <v>41046</v>
      </c>
      <c r="AA471" s="84" t="str">
        <f t="shared" si="95"/>
        <v>Y</v>
      </c>
      <c r="AB471" s="33">
        <v>0</v>
      </c>
      <c r="AC471" s="15">
        <f t="shared" si="96"/>
        <v>0</v>
      </c>
      <c r="AD471" s="1" t="s">
        <v>4508</v>
      </c>
      <c r="AE471" s="92" t="str">
        <f t="shared" si="97"/>
        <v>N/A</v>
      </c>
      <c r="AF471" s="1">
        <v>41046</v>
      </c>
      <c r="AG471" s="8" t="s">
        <v>2756</v>
      </c>
      <c r="AH471" s="89" t="str">
        <f t="shared" si="98"/>
        <v>No Build Required</v>
      </c>
      <c r="AI471" s="1" t="s">
        <v>4508</v>
      </c>
      <c r="AJ471" s="1" t="s">
        <v>4508</v>
      </c>
      <c r="AK471" s="84" t="str">
        <f>IF(Q471="",IF(U471="N","N/A",IF(AL471="","TBD",IF(AL471="N/A","N/A",IF(ISNUMBER(AL471),"Complete","")))),"Removed")</f>
        <v>Complete</v>
      </c>
      <c r="AL471" s="93">
        <v>41046</v>
      </c>
      <c r="AM471" s="89" t="str">
        <f>IF(Q471="",IF(AO471="","TBD",IF(AO471="N/A","N/A",IF(ISNUMBER(AO471),"Complete","TBD"))),"N/A")</f>
        <v>Complete</v>
      </c>
      <c r="AN471" s="1">
        <v>41255</v>
      </c>
      <c r="AO471" s="93">
        <v>40744</v>
      </c>
      <c r="AP471" s="97" t="str">
        <f>IF(Q471="",IF(AK471="Complete",IF(AM471="TBD","Waiting on Router","Ready"),"Ready"),"Removed")</f>
        <v>Ready</v>
      </c>
      <c r="AQ471" s="1"/>
      <c r="AR471" s="4" t="s">
        <v>5228</v>
      </c>
      <c r="AS471" s="9">
        <v>1</v>
      </c>
      <c r="AT471" s="1"/>
      <c r="AU471" s="1"/>
      <c r="AV471" s="4"/>
    </row>
    <row r="472" spans="1:48">
      <c r="A472" s="1"/>
      <c r="B472" s="72" t="s">
        <v>2134</v>
      </c>
      <c r="C472" s="72" t="s">
        <v>233</v>
      </c>
      <c r="D472" s="72" t="s">
        <v>774</v>
      </c>
      <c r="E472" s="18" t="s">
        <v>2719</v>
      </c>
      <c r="F472" s="73" t="s">
        <v>1001</v>
      </c>
      <c r="G472" s="72" t="s">
        <v>4851</v>
      </c>
      <c r="H472" s="8" t="s">
        <v>5935</v>
      </c>
      <c r="I472" s="8" t="s">
        <v>716</v>
      </c>
      <c r="J472" s="8">
        <v>25571</v>
      </c>
      <c r="K472" s="8" t="s">
        <v>5936</v>
      </c>
      <c r="L472" s="4" t="s">
        <v>3716</v>
      </c>
      <c r="M472" s="8" t="s">
        <v>3717</v>
      </c>
      <c r="N472" s="8" t="s">
        <v>5937</v>
      </c>
      <c r="O472" s="8">
        <v>108</v>
      </c>
      <c r="P472" s="18"/>
      <c r="Q472" s="4"/>
      <c r="R472" s="4" t="s">
        <v>4072</v>
      </c>
      <c r="S472" s="8" t="s">
        <v>2713</v>
      </c>
      <c r="T472" s="1"/>
      <c r="U472" s="77" t="str">
        <f t="shared" si="93"/>
        <v>N</v>
      </c>
      <c r="V472" s="77" t="str">
        <f t="shared" si="94"/>
        <v>N/A</v>
      </c>
      <c r="W472" s="32"/>
      <c r="X472" s="8" t="s">
        <v>4508</v>
      </c>
      <c r="Y472" s="1"/>
      <c r="Z472" s="1"/>
      <c r="AA472" s="84" t="str">
        <f t="shared" si="95"/>
        <v>N/A</v>
      </c>
      <c r="AB472" s="35">
        <v>0</v>
      </c>
      <c r="AC472" s="15">
        <f t="shared" si="96"/>
        <v>0</v>
      </c>
      <c r="AD472" s="1"/>
      <c r="AE472" s="92" t="str">
        <f t="shared" si="97"/>
        <v>N/A</v>
      </c>
      <c r="AF472" s="1"/>
      <c r="AG472" s="8" t="s">
        <v>2756</v>
      </c>
      <c r="AH472" s="89" t="str">
        <f t="shared" si="98"/>
        <v>No Build Required</v>
      </c>
      <c r="AI472" s="1" t="s">
        <v>4508</v>
      </c>
      <c r="AJ472" s="1" t="s">
        <v>4508</v>
      </c>
      <c r="AK472" s="84" t="str">
        <f>IF(Q472="",IF(U472="N","N/A",IF(AL472="","TBD",IF(AL472="N/A","N/A",IF(ISNUMBER(AL472),"Complete","")))),"Removed")</f>
        <v>N/A</v>
      </c>
      <c r="AL472" s="95" t="s">
        <v>4508</v>
      </c>
      <c r="AM472" s="89" t="str">
        <f>IF(Q472="",IF(AO472="","TBD",IF(AO472="N/A","N/A",IF(ISNUMBER(AO472),"Complete","TBD"))),"N/A")</f>
        <v>Complete</v>
      </c>
      <c r="AN472" s="1">
        <v>40912</v>
      </c>
      <c r="AO472" s="93">
        <v>40743</v>
      </c>
      <c r="AP472" s="97" t="str">
        <f>IF(Q472="",IF(AK472="N/A",IF(AM472="TBD","Waiting on Router","Ready"),"TBD"),"Removed")</f>
        <v>Ready</v>
      </c>
      <c r="AQ472" s="1">
        <v>40913</v>
      </c>
      <c r="AR472" s="4"/>
      <c r="AS472" s="9">
        <v>1</v>
      </c>
      <c r="AT472" s="1"/>
      <c r="AU472" s="1"/>
      <c r="AV472" s="4"/>
    </row>
    <row r="473" spans="1:48">
      <c r="A473" s="2"/>
      <c r="B473" s="73" t="s">
        <v>2135</v>
      </c>
      <c r="C473" s="73" t="s">
        <v>233</v>
      </c>
      <c r="D473" s="73" t="s">
        <v>763</v>
      </c>
      <c r="E473" s="4" t="s">
        <v>2719</v>
      </c>
      <c r="F473" s="73" t="s">
        <v>368</v>
      </c>
      <c r="G473" s="73" t="s">
        <v>4852</v>
      </c>
      <c r="H473" s="4" t="s">
        <v>369</v>
      </c>
      <c r="I473" s="4" t="s">
        <v>108</v>
      </c>
      <c r="J473" s="4">
        <v>25571</v>
      </c>
      <c r="K473" s="4" t="s">
        <v>3179</v>
      </c>
      <c r="L473" s="4"/>
      <c r="M473" s="4"/>
      <c r="N473" s="4" t="s">
        <v>4128</v>
      </c>
      <c r="O473" s="4">
        <v>754</v>
      </c>
      <c r="P473" s="4"/>
      <c r="Q473" s="4"/>
      <c r="R473" s="4" t="s">
        <v>2727</v>
      </c>
      <c r="S473" s="4" t="s">
        <v>2712</v>
      </c>
      <c r="T473" s="2">
        <v>40896</v>
      </c>
      <c r="U473" s="86" t="str">
        <f t="shared" si="93"/>
        <v>Y</v>
      </c>
      <c r="V473" s="86" t="str">
        <f t="shared" si="94"/>
        <v>Y</v>
      </c>
      <c r="W473" s="34">
        <v>6463.04</v>
      </c>
      <c r="X473" s="4" t="s">
        <v>2756</v>
      </c>
      <c r="Y473" s="2"/>
      <c r="Z473" s="2">
        <v>41031</v>
      </c>
      <c r="AA473" s="84" t="str">
        <f t="shared" si="95"/>
        <v>Y</v>
      </c>
      <c r="AB473" s="35">
        <v>417</v>
      </c>
      <c r="AC473" s="15">
        <f t="shared" si="96"/>
        <v>417</v>
      </c>
      <c r="AD473" s="2">
        <v>41091</v>
      </c>
      <c r="AE473" s="92" t="str">
        <f t="shared" si="97"/>
        <v>Complete</v>
      </c>
      <c r="AF473" s="2"/>
      <c r="AG473" s="4" t="s">
        <v>2756</v>
      </c>
      <c r="AH473" s="89" t="str">
        <f t="shared" si="98"/>
        <v>No Build Required</v>
      </c>
      <c r="AI473" s="1" t="s">
        <v>4508</v>
      </c>
      <c r="AJ473" s="1" t="s">
        <v>4508</v>
      </c>
      <c r="AK473" s="84" t="str">
        <f>IF(Q473="",IF(U473="N","N/A",IF(AL473="","TBD",IF(AL473="N/A","N/A",IF(ISNUMBER(AL473),"Complete","")))),"Removed")</f>
        <v>Complete</v>
      </c>
      <c r="AL473" s="94">
        <v>41212</v>
      </c>
      <c r="AM473" s="89" t="str">
        <f>IF(Q473="",IF(AO473="","TBD",IF(AO473="N/A","N/A",IF(ISNUMBER(AO473),"Complete","TBD"))),"N/A")</f>
        <v>Complete</v>
      </c>
      <c r="AN473" s="2"/>
      <c r="AO473" s="94">
        <v>40983</v>
      </c>
      <c r="AP473" s="97" t="str">
        <f>IF(Q473="",IF(AK473="Complete",IF(AM473="TBD","Waiting on Router","Ready"),"Pending Fiber Completion"),"Removed")</f>
        <v>Ready</v>
      </c>
      <c r="AQ473" s="2"/>
      <c r="AR473" s="4"/>
      <c r="AS473" s="7">
        <v>1</v>
      </c>
      <c r="AT473" s="2"/>
      <c r="AU473" s="2"/>
      <c r="AV473" s="4"/>
    </row>
    <row r="474" spans="1:48" ht="31.5">
      <c r="A474" s="2"/>
      <c r="B474" s="73" t="s">
        <v>2136</v>
      </c>
      <c r="C474" s="73" t="s">
        <v>233</v>
      </c>
      <c r="D474" s="73" t="s">
        <v>763</v>
      </c>
      <c r="E474" s="4" t="s">
        <v>2719</v>
      </c>
      <c r="F474" s="73" t="s">
        <v>345</v>
      </c>
      <c r="G474" s="73" t="s">
        <v>4852</v>
      </c>
      <c r="H474" s="4" t="s">
        <v>19</v>
      </c>
      <c r="I474" s="4" t="s">
        <v>346</v>
      </c>
      <c r="J474" s="4"/>
      <c r="K474" s="4" t="s">
        <v>3178</v>
      </c>
      <c r="L474" s="4"/>
      <c r="M474" s="4"/>
      <c r="N474" s="4" t="s">
        <v>4091</v>
      </c>
      <c r="O474" s="4">
        <v>738</v>
      </c>
      <c r="P474" s="4"/>
      <c r="Q474" s="4"/>
      <c r="R474" s="4" t="s">
        <v>2727</v>
      </c>
      <c r="S474" s="4" t="s">
        <v>2712</v>
      </c>
      <c r="T474" s="2">
        <v>40925</v>
      </c>
      <c r="U474" s="86" t="str">
        <f t="shared" si="93"/>
        <v>Y</v>
      </c>
      <c r="V474" s="86" t="str">
        <f t="shared" si="94"/>
        <v>Y</v>
      </c>
      <c r="W474" s="34">
        <v>42238.86</v>
      </c>
      <c r="X474" s="4" t="s">
        <v>2756</v>
      </c>
      <c r="Y474" s="2"/>
      <c r="Z474" s="2">
        <v>41031</v>
      </c>
      <c r="AA474" s="84" t="str">
        <f t="shared" si="95"/>
        <v>Y</v>
      </c>
      <c r="AB474" s="35">
        <v>5420</v>
      </c>
      <c r="AC474" s="15">
        <f t="shared" si="96"/>
        <v>5420</v>
      </c>
      <c r="AD474" s="2">
        <v>41091</v>
      </c>
      <c r="AE474" s="92" t="str">
        <f t="shared" si="97"/>
        <v>Complete</v>
      </c>
      <c r="AF474" s="2">
        <v>41170</v>
      </c>
      <c r="AG474" s="4" t="s">
        <v>697</v>
      </c>
      <c r="AH474" s="89" t="str">
        <f t="shared" si="98"/>
        <v>Complete</v>
      </c>
      <c r="AI474" s="2">
        <v>41199</v>
      </c>
      <c r="AJ474" s="2">
        <v>41212</v>
      </c>
      <c r="AK474" s="84" t="str">
        <f>IF(Q474="",IF(U474="N","N/A",IF(AL474="","TBD",IF(AL474="N/A","N/A",IF(ISNUMBER(AL474),"Complete","")))),"Removed")</f>
        <v>Complete</v>
      </c>
      <c r="AL474" s="94">
        <v>41299</v>
      </c>
      <c r="AM474" s="89" t="str">
        <f>IF(Q474="",IF(AO474="","TBD",IF(AO474="N/A","N/A",IF(ISNUMBER(AO474),"Complete","TBD"))),"N/A")</f>
        <v>Complete</v>
      </c>
      <c r="AN474" s="2">
        <v>41299</v>
      </c>
      <c r="AO474" s="94">
        <v>40983</v>
      </c>
      <c r="AP474" s="97" t="str">
        <f>IF(Q474="",IF(AK474="Complete",IF(AM474="TBD","Waiting on Router","Ready"),"Pending Fiber Completion"),"Removed")</f>
        <v>Ready</v>
      </c>
      <c r="AQ474" s="2"/>
      <c r="AR474" s="38" t="s">
        <v>6765</v>
      </c>
      <c r="AS474" s="7">
        <v>1</v>
      </c>
      <c r="AT474" s="2"/>
      <c r="AU474" s="2"/>
      <c r="AV474" s="4"/>
    </row>
    <row r="475" spans="1:48">
      <c r="A475" s="1"/>
      <c r="B475" s="74" t="s">
        <v>2137</v>
      </c>
      <c r="C475" s="74" t="s">
        <v>233</v>
      </c>
      <c r="D475" s="74" t="s">
        <v>761</v>
      </c>
      <c r="E475" s="9" t="s">
        <v>2719</v>
      </c>
      <c r="F475" s="79" t="s">
        <v>234</v>
      </c>
      <c r="G475" s="74" t="s">
        <v>4852</v>
      </c>
      <c r="H475" s="9" t="s">
        <v>730</v>
      </c>
      <c r="I475" s="9" t="s">
        <v>716</v>
      </c>
      <c r="J475" s="9">
        <v>25571</v>
      </c>
      <c r="K475" s="9" t="s">
        <v>3177</v>
      </c>
      <c r="L475" s="7" t="s">
        <v>3900</v>
      </c>
      <c r="M475" s="9" t="s">
        <v>3901</v>
      </c>
      <c r="N475" s="9" t="s">
        <v>4608</v>
      </c>
      <c r="O475" s="9">
        <v>1363</v>
      </c>
      <c r="P475" s="9"/>
      <c r="Q475" s="7"/>
      <c r="R475" s="7" t="s">
        <v>2727</v>
      </c>
      <c r="S475" s="9"/>
      <c r="T475" s="1">
        <v>40896</v>
      </c>
      <c r="U475" s="87" t="str">
        <f t="shared" si="93"/>
        <v>Y</v>
      </c>
      <c r="V475" s="87" t="str">
        <f t="shared" si="94"/>
        <v>Y</v>
      </c>
      <c r="W475" s="32">
        <v>99517.17</v>
      </c>
      <c r="X475" s="9" t="s">
        <v>2756</v>
      </c>
      <c r="Y475" s="1"/>
      <c r="Z475" s="1">
        <v>41068</v>
      </c>
      <c r="AA475" s="84" t="str">
        <f t="shared" si="95"/>
        <v>Y</v>
      </c>
      <c r="AB475" s="33">
        <v>4815</v>
      </c>
      <c r="AC475" s="15">
        <f t="shared" si="96"/>
        <v>4815</v>
      </c>
      <c r="AD475" s="1">
        <v>41091</v>
      </c>
      <c r="AE475" s="92" t="str">
        <f t="shared" si="97"/>
        <v>Complete</v>
      </c>
      <c r="AF475" s="1"/>
      <c r="AG475" s="9" t="s">
        <v>2756</v>
      </c>
      <c r="AH475" s="89" t="str">
        <f t="shared" si="98"/>
        <v>No Build Required</v>
      </c>
      <c r="AI475" s="1" t="s">
        <v>4508</v>
      </c>
      <c r="AJ475" s="1" t="s">
        <v>4508</v>
      </c>
      <c r="AK475" s="84" t="str">
        <f>IF(Q475="",IF(U475="N","N/A",IF(AL475="","TBD",IF(AL475="N/A","N/A",IF(ISNUMBER(AL475),"Complete","")))),"Removed")</f>
        <v>Complete</v>
      </c>
      <c r="AL475" s="93">
        <v>41217</v>
      </c>
      <c r="AM475" s="89" t="str">
        <f>IF(Q475="",IF(AO475="","TBD",IF(AO475="N/A","N/A",IF(ISNUMBER(AO475),"Complete","TBD"))),"N/A")</f>
        <v>Complete</v>
      </c>
      <c r="AN475" s="1"/>
      <c r="AO475" s="93">
        <v>41223</v>
      </c>
      <c r="AP475" s="97" t="str">
        <f>IF(Q475="",IF(AK475="Complete",IF(AM475="TBD","Waiting on Router","Ready"),"Pending Fiber Completion"),"Removed")</f>
        <v>Ready</v>
      </c>
      <c r="AQ475" s="1"/>
      <c r="AR475" s="7"/>
      <c r="AS475" s="9">
        <v>1</v>
      </c>
      <c r="AT475" s="1"/>
      <c r="AU475" s="1"/>
      <c r="AV475" s="7"/>
    </row>
    <row r="476" spans="1:48">
      <c r="A476" s="2"/>
      <c r="B476" s="73" t="s">
        <v>2138</v>
      </c>
      <c r="C476" s="73" t="s">
        <v>233</v>
      </c>
      <c r="D476" s="73" t="s">
        <v>710</v>
      </c>
      <c r="E476" s="4" t="s">
        <v>2719</v>
      </c>
      <c r="F476" s="73" t="s">
        <v>4853</v>
      </c>
      <c r="G476" s="73" t="s">
        <v>4852</v>
      </c>
      <c r="H476" s="4" t="s">
        <v>30</v>
      </c>
      <c r="I476" s="4" t="s">
        <v>31</v>
      </c>
      <c r="J476" s="4">
        <v>25523</v>
      </c>
      <c r="K476" s="4" t="s">
        <v>3176</v>
      </c>
      <c r="L476" s="4" t="s">
        <v>3792</v>
      </c>
      <c r="M476" s="4" t="s">
        <v>3793</v>
      </c>
      <c r="N476" s="4" t="s">
        <v>4293</v>
      </c>
      <c r="O476" s="4">
        <v>1061</v>
      </c>
      <c r="P476" s="4"/>
      <c r="Q476" s="4"/>
      <c r="R476" s="4" t="s">
        <v>2727</v>
      </c>
      <c r="S476" s="4" t="s">
        <v>2714</v>
      </c>
      <c r="T476" s="2">
        <v>40896</v>
      </c>
      <c r="U476" s="86" t="str">
        <f t="shared" si="93"/>
        <v>Y</v>
      </c>
      <c r="V476" s="86" t="str">
        <f t="shared" si="94"/>
        <v>Y</v>
      </c>
      <c r="W476" s="34">
        <v>5580.22</v>
      </c>
      <c r="X476" s="4" t="s">
        <v>2756</v>
      </c>
      <c r="Y476" s="2"/>
      <c r="Z476" s="2" t="s">
        <v>4796</v>
      </c>
      <c r="AA476" s="84" t="str">
        <f t="shared" si="95"/>
        <v>Y</v>
      </c>
      <c r="AB476" s="35">
        <v>220</v>
      </c>
      <c r="AC476" s="15">
        <f t="shared" si="96"/>
        <v>220</v>
      </c>
      <c r="AD476" s="2">
        <v>41091</v>
      </c>
      <c r="AE476" s="92" t="str">
        <f t="shared" si="97"/>
        <v>Complete</v>
      </c>
      <c r="AF476" s="2"/>
      <c r="AG476" s="4" t="s">
        <v>2756</v>
      </c>
      <c r="AH476" s="89" t="str">
        <f t="shared" si="98"/>
        <v>No Build Required</v>
      </c>
      <c r="AI476" s="1" t="s">
        <v>4508</v>
      </c>
      <c r="AJ476" s="1" t="s">
        <v>4508</v>
      </c>
      <c r="AK476" s="84" t="str">
        <f>IF(Q476="",IF(U476="N","N/A",IF(AL476="","TBD",IF(AL476="N/A","N/A",IF(ISNUMBER(AL476),"Complete","")))),"Removed")</f>
        <v>Complete</v>
      </c>
      <c r="AL476" s="94">
        <v>41239</v>
      </c>
      <c r="AM476" s="89" t="str">
        <f>IF(Q476="",IF(AO476="","TBD",IF(AO476="N/A","N/A",IF(ISNUMBER(AO476),"Complete","TBD"))),"N/A")</f>
        <v>Complete</v>
      </c>
      <c r="AN476" s="2"/>
      <c r="AO476" s="94">
        <v>40928</v>
      </c>
      <c r="AP476" s="97" t="str">
        <f>IF(Q476="",IF(AK476="Complete",IF(AM476="TBD","Waiting on Router","Ready"),"Pending Fiber Completion"),"Removed")</f>
        <v>Ready</v>
      </c>
      <c r="AQ476" s="2"/>
      <c r="AR476" s="4"/>
      <c r="AS476" s="7">
        <v>1</v>
      </c>
      <c r="AT476" s="2"/>
      <c r="AU476" s="2"/>
      <c r="AV476" s="4"/>
    </row>
    <row r="477" spans="1:48">
      <c r="A477" s="1"/>
      <c r="B477" s="72" t="s">
        <v>2139</v>
      </c>
      <c r="C477" s="72" t="s">
        <v>138</v>
      </c>
      <c r="D477" s="72" t="s">
        <v>1453</v>
      </c>
      <c r="E477" s="19" t="s">
        <v>2719</v>
      </c>
      <c r="F477" s="73" t="s">
        <v>1476</v>
      </c>
      <c r="G477" s="72" t="s">
        <v>4852</v>
      </c>
      <c r="H477" s="8" t="s">
        <v>1520</v>
      </c>
      <c r="I477" s="8" t="s">
        <v>114</v>
      </c>
      <c r="J477" s="8">
        <v>25601</v>
      </c>
      <c r="K477" s="8" t="s">
        <v>3175</v>
      </c>
      <c r="L477" s="4" t="s">
        <v>2763</v>
      </c>
      <c r="M477" s="8" t="s">
        <v>2764</v>
      </c>
      <c r="N477" s="8" t="s">
        <v>4235</v>
      </c>
      <c r="O477" s="8">
        <v>562</v>
      </c>
      <c r="P477" s="19" t="s">
        <v>4872</v>
      </c>
      <c r="Q477" s="4"/>
      <c r="R477" s="4" t="s">
        <v>2727</v>
      </c>
      <c r="S477" s="8" t="s">
        <v>2712</v>
      </c>
      <c r="T477" s="1">
        <v>40878</v>
      </c>
      <c r="U477" s="84" t="str">
        <f t="shared" si="93"/>
        <v>Y</v>
      </c>
      <c r="V477" s="84" t="str">
        <f t="shared" si="94"/>
        <v>Y</v>
      </c>
      <c r="W477" s="32">
        <v>7862.2</v>
      </c>
      <c r="X477" s="8" t="s">
        <v>2756</v>
      </c>
      <c r="Y477" s="1"/>
      <c r="Z477" s="1">
        <v>40890</v>
      </c>
      <c r="AA477" s="84" t="str">
        <f t="shared" si="95"/>
        <v>Y</v>
      </c>
      <c r="AB477" s="33">
        <v>420</v>
      </c>
      <c r="AC477" s="15">
        <f t="shared" si="96"/>
        <v>420</v>
      </c>
      <c r="AD477" s="1">
        <v>41122</v>
      </c>
      <c r="AE477" s="92" t="str">
        <f t="shared" si="97"/>
        <v>Complete</v>
      </c>
      <c r="AF477" s="1">
        <v>40919</v>
      </c>
      <c r="AG477" s="8" t="s">
        <v>2756</v>
      </c>
      <c r="AH477" s="89" t="str">
        <f t="shared" si="98"/>
        <v>No Build Required</v>
      </c>
      <c r="AI477" s="1" t="s">
        <v>4508</v>
      </c>
      <c r="AJ477" s="1" t="s">
        <v>4508</v>
      </c>
      <c r="AK477" s="84" t="str">
        <f>IF(Q477="",IF(U477="N","N/A",IF(AL477="","TBD",IF(AL477="N/A","N/A",IF(ISNUMBER(AL477),"Complete","")))),"Removed")</f>
        <v>Complete</v>
      </c>
      <c r="AL477" s="93">
        <v>40919</v>
      </c>
      <c r="AM477" s="89" t="str">
        <f>IF(Q477="",IF(AO477="","TBD",IF(AO477="N/A","N/A",IF(ISNUMBER(AO477),"Complete","TBD"))),"N/A")</f>
        <v>Complete</v>
      </c>
      <c r="AN477" s="1">
        <v>41166</v>
      </c>
      <c r="AO477" s="93">
        <v>41142</v>
      </c>
      <c r="AP477" s="97" t="str">
        <f>IF(Q477="",IF(AK477="Complete",IF(AM477="TBD","Waiting on Router","Ready"),"Pending Fiber Completion"),"Removed")</f>
        <v>Ready</v>
      </c>
      <c r="AQ477" s="1">
        <v>41166</v>
      </c>
      <c r="AR477" s="4"/>
      <c r="AS477" s="9">
        <v>1</v>
      </c>
      <c r="AT477" s="1"/>
      <c r="AU477" s="1"/>
      <c r="AV477" s="4"/>
    </row>
    <row r="478" spans="1:48">
      <c r="A478" s="1"/>
      <c r="B478" s="72" t="s">
        <v>2140</v>
      </c>
      <c r="C478" s="72" t="s">
        <v>138</v>
      </c>
      <c r="D478" s="72" t="s">
        <v>762</v>
      </c>
      <c r="E478" s="19" t="s">
        <v>2719</v>
      </c>
      <c r="F478" s="73" t="s">
        <v>1710</v>
      </c>
      <c r="G478" s="72" t="s">
        <v>4852</v>
      </c>
      <c r="H478" s="8" t="s">
        <v>2740</v>
      </c>
      <c r="I478" s="8" t="s">
        <v>114</v>
      </c>
      <c r="J478" s="8">
        <v>25601</v>
      </c>
      <c r="K478" s="8" t="s">
        <v>3174</v>
      </c>
      <c r="L478" s="4" t="s">
        <v>3989</v>
      </c>
      <c r="M478" s="8"/>
      <c r="N478" s="8" t="s">
        <v>4532</v>
      </c>
      <c r="O478" s="8">
        <v>620</v>
      </c>
      <c r="P478" s="19" t="s">
        <v>4877</v>
      </c>
      <c r="Q478" s="4"/>
      <c r="R478" s="4" t="s">
        <v>2727</v>
      </c>
      <c r="S478" s="8" t="s">
        <v>1727</v>
      </c>
      <c r="T478" s="1">
        <v>40878</v>
      </c>
      <c r="U478" s="84" t="str">
        <f t="shared" si="93"/>
        <v>Y</v>
      </c>
      <c r="V478" s="84" t="str">
        <f t="shared" si="94"/>
        <v>Y</v>
      </c>
      <c r="W478" s="32">
        <v>12155.91</v>
      </c>
      <c r="X478" s="8" t="s">
        <v>2756</v>
      </c>
      <c r="Y478" s="1"/>
      <c r="Z478" s="1">
        <v>40890</v>
      </c>
      <c r="AA478" s="84" t="str">
        <f t="shared" si="95"/>
        <v>Y</v>
      </c>
      <c r="AB478" s="33">
        <v>530</v>
      </c>
      <c r="AC478" s="15">
        <f t="shared" si="96"/>
        <v>530</v>
      </c>
      <c r="AD478" s="1">
        <v>41122</v>
      </c>
      <c r="AE478" s="92" t="str">
        <f t="shared" si="97"/>
        <v>Complete</v>
      </c>
      <c r="AF478" s="1">
        <v>40932</v>
      </c>
      <c r="AG478" s="8" t="s">
        <v>2756</v>
      </c>
      <c r="AH478" s="89" t="str">
        <f t="shared" si="98"/>
        <v>No Build Required</v>
      </c>
      <c r="AI478" s="1" t="s">
        <v>4508</v>
      </c>
      <c r="AJ478" s="1" t="s">
        <v>4508</v>
      </c>
      <c r="AK478" s="84" t="str">
        <f>IF(Q478="",IF(U478="N","N/A",IF(AL478="","TBD",IF(AL478="N/A","N/A",IF(ISNUMBER(AL478),"Complete","")))),"Removed")</f>
        <v>Complete</v>
      </c>
      <c r="AL478" s="93">
        <v>40932</v>
      </c>
      <c r="AM478" s="89" t="str">
        <f>IF(Q478="",IF(AO478="","TBD",IF(AO478="N/A","N/A",IF(ISNUMBER(AO478),"Complete","TBD"))),"N/A")</f>
        <v>Complete</v>
      </c>
      <c r="AN478" s="1"/>
      <c r="AO478" s="93">
        <v>41108</v>
      </c>
      <c r="AP478" s="97" t="str">
        <f>IF(Q478="",IF(AK478="Complete",IF(AM478="TBD","Waiting on Router","Ready"),"Pending Fiber Completion"),"Removed")</f>
        <v>Ready</v>
      </c>
      <c r="AQ478" s="1"/>
      <c r="AR478" s="4"/>
      <c r="AS478" s="9">
        <v>1</v>
      </c>
      <c r="AT478" s="1"/>
      <c r="AU478" s="1"/>
      <c r="AV478" s="4"/>
    </row>
    <row r="479" spans="1:48">
      <c r="A479" s="1">
        <v>40753</v>
      </c>
      <c r="B479" s="72" t="s">
        <v>2141</v>
      </c>
      <c r="C479" s="72" t="s">
        <v>138</v>
      </c>
      <c r="D479" s="72" t="s">
        <v>774</v>
      </c>
      <c r="E479" s="18" t="s">
        <v>2719</v>
      </c>
      <c r="F479" s="73" t="s">
        <v>1002</v>
      </c>
      <c r="G479" s="72" t="s">
        <v>4851</v>
      </c>
      <c r="H479" s="8" t="s">
        <v>5938</v>
      </c>
      <c r="I479" s="8" t="s">
        <v>5939</v>
      </c>
      <c r="J479" s="8">
        <v>25606</v>
      </c>
      <c r="K479" s="8" t="s">
        <v>5940</v>
      </c>
      <c r="L479" s="4" t="s">
        <v>5941</v>
      </c>
      <c r="M479" s="8" t="s">
        <v>5942</v>
      </c>
      <c r="N479" s="8" t="s">
        <v>5943</v>
      </c>
      <c r="O479" s="8">
        <v>109</v>
      </c>
      <c r="P479" s="18"/>
      <c r="Q479" s="4"/>
      <c r="R479" s="4" t="s">
        <v>5944</v>
      </c>
      <c r="S479" s="8" t="s">
        <v>2713</v>
      </c>
      <c r="T479" s="1"/>
      <c r="U479" s="77" t="str">
        <f t="shared" si="93"/>
        <v>N</v>
      </c>
      <c r="V479" s="77" t="str">
        <f t="shared" si="94"/>
        <v>N/A</v>
      </c>
      <c r="W479" s="32"/>
      <c r="X479" s="8" t="s">
        <v>4508</v>
      </c>
      <c r="Y479" s="1"/>
      <c r="Z479" s="1"/>
      <c r="AA479" s="84" t="str">
        <f t="shared" si="95"/>
        <v>N/A</v>
      </c>
      <c r="AB479" s="35">
        <v>0</v>
      </c>
      <c r="AC479" s="15">
        <f t="shared" si="96"/>
        <v>0</v>
      </c>
      <c r="AD479" s="1">
        <v>41122</v>
      </c>
      <c r="AE479" s="92" t="str">
        <f t="shared" si="97"/>
        <v>N/A</v>
      </c>
      <c r="AF479" s="1"/>
      <c r="AG479" s="8" t="s">
        <v>2756</v>
      </c>
      <c r="AH479" s="89" t="str">
        <f t="shared" si="98"/>
        <v>No Build Required</v>
      </c>
      <c r="AI479" s="1" t="s">
        <v>4508</v>
      </c>
      <c r="AJ479" s="1" t="s">
        <v>4508</v>
      </c>
      <c r="AK479" s="84" t="str">
        <f>IF(Q479="",IF(U479="N","N/A",IF(AL479="","TBD",IF(AL479="N/A","N/A",IF(ISNUMBER(AL479),"Complete","")))),"Removed")</f>
        <v>N/A</v>
      </c>
      <c r="AL479" s="95" t="s">
        <v>4508</v>
      </c>
      <c r="AM479" s="89" t="str">
        <f>IF(Q479="",IF(AO479="","TBD",IF(AO479="N/A","N/A",IF(ISNUMBER(AO479),"Complete","TBD"))),"N/A")</f>
        <v>Complete</v>
      </c>
      <c r="AN479" s="1">
        <v>40912</v>
      </c>
      <c r="AO479" s="93">
        <v>40752</v>
      </c>
      <c r="AP479" s="97" t="str">
        <f>IF(Q479="",IF(AK479="N/A",IF(AM479="TBD","Waiting on Router","Ready"),"TBD"),"Removed")</f>
        <v>Ready</v>
      </c>
      <c r="AQ479" s="1">
        <v>40913</v>
      </c>
      <c r="AR479" s="4"/>
      <c r="AS479" s="9">
        <v>1</v>
      </c>
      <c r="AT479" s="1"/>
      <c r="AU479" s="1"/>
      <c r="AV479" s="4"/>
    </row>
    <row r="480" spans="1:48">
      <c r="A480" s="1">
        <v>40753</v>
      </c>
      <c r="B480" s="72" t="s">
        <v>2142</v>
      </c>
      <c r="C480" s="72" t="s">
        <v>138</v>
      </c>
      <c r="D480" s="72" t="s">
        <v>774</v>
      </c>
      <c r="E480" s="18" t="s">
        <v>2719</v>
      </c>
      <c r="F480" s="73" t="s">
        <v>1003</v>
      </c>
      <c r="G480" s="72" t="s">
        <v>4851</v>
      </c>
      <c r="H480" s="8" t="s">
        <v>5945</v>
      </c>
      <c r="I480" s="8" t="s">
        <v>5946</v>
      </c>
      <c r="J480" s="8">
        <v>25508</v>
      </c>
      <c r="K480" s="8" t="s">
        <v>5947</v>
      </c>
      <c r="L480" s="4" t="s">
        <v>5941</v>
      </c>
      <c r="M480" s="8" t="s">
        <v>5942</v>
      </c>
      <c r="N480" s="8" t="s">
        <v>5948</v>
      </c>
      <c r="O480" s="8">
        <v>110</v>
      </c>
      <c r="P480" s="18"/>
      <c r="Q480" s="4"/>
      <c r="R480" s="4" t="s">
        <v>4071</v>
      </c>
      <c r="S480" s="8" t="s">
        <v>2713</v>
      </c>
      <c r="T480" s="1"/>
      <c r="U480" s="77" t="str">
        <f t="shared" si="93"/>
        <v>N</v>
      </c>
      <c r="V480" s="77" t="str">
        <f t="shared" si="94"/>
        <v>N/A</v>
      </c>
      <c r="W480" s="32"/>
      <c r="X480" s="8" t="s">
        <v>4508</v>
      </c>
      <c r="Y480" s="1"/>
      <c r="Z480" s="1"/>
      <c r="AA480" s="84" t="str">
        <f t="shared" si="95"/>
        <v>N/A</v>
      </c>
      <c r="AB480" s="35">
        <v>0</v>
      </c>
      <c r="AC480" s="15">
        <f t="shared" si="96"/>
        <v>0</v>
      </c>
      <c r="AD480" s="1"/>
      <c r="AE480" s="92" t="str">
        <f t="shared" si="97"/>
        <v>N/A</v>
      </c>
      <c r="AF480" s="1"/>
      <c r="AG480" s="8" t="s">
        <v>2756</v>
      </c>
      <c r="AH480" s="89" t="str">
        <f t="shared" si="98"/>
        <v>No Build Required</v>
      </c>
      <c r="AI480" s="1" t="s">
        <v>4508</v>
      </c>
      <c r="AJ480" s="1" t="s">
        <v>4508</v>
      </c>
      <c r="AK480" s="84" t="str">
        <f>IF(Q480="",IF(U480="N","N/A",IF(AL480="","TBD",IF(AL480="N/A","N/A",IF(ISNUMBER(AL480),"Complete","")))),"Removed")</f>
        <v>N/A</v>
      </c>
      <c r="AL480" s="95" t="s">
        <v>4508</v>
      </c>
      <c r="AM480" s="89" t="str">
        <f>IF(Q480="",IF(AO480="","TBD",IF(AO480="N/A","N/A",IF(ISNUMBER(AO480),"Complete","TBD"))),"N/A")</f>
        <v>Complete</v>
      </c>
      <c r="AN480" s="1">
        <v>40912</v>
      </c>
      <c r="AO480" s="93">
        <v>40744</v>
      </c>
      <c r="AP480" s="97" t="str">
        <f>IF(Q480="",IF(AK480="N/A",IF(AM480="TBD","Waiting on Router","Ready"),"TBD"),"Removed")</f>
        <v>Ready</v>
      </c>
      <c r="AQ480" s="1">
        <v>40913</v>
      </c>
      <c r="AR480" s="4"/>
      <c r="AS480" s="9">
        <v>1</v>
      </c>
      <c r="AT480" s="1"/>
      <c r="AU480" s="1"/>
      <c r="AV480" s="4"/>
    </row>
    <row r="481" spans="1:48">
      <c r="A481" s="1">
        <v>40753</v>
      </c>
      <c r="B481" s="72" t="s">
        <v>2143</v>
      </c>
      <c r="C481" s="72" t="s">
        <v>138</v>
      </c>
      <c r="D481" s="72" t="s">
        <v>774</v>
      </c>
      <c r="E481" s="18" t="s">
        <v>2719</v>
      </c>
      <c r="F481" s="73" t="s">
        <v>1004</v>
      </c>
      <c r="G481" s="72" t="s">
        <v>4851</v>
      </c>
      <c r="H481" s="8" t="s">
        <v>5949</v>
      </c>
      <c r="I481" s="8" t="s">
        <v>5946</v>
      </c>
      <c r="J481" s="8">
        <v>25508</v>
      </c>
      <c r="K481" s="8" t="s">
        <v>5950</v>
      </c>
      <c r="L481" s="4" t="s">
        <v>5941</v>
      </c>
      <c r="M481" s="8" t="s">
        <v>5942</v>
      </c>
      <c r="N481" s="8" t="s">
        <v>5951</v>
      </c>
      <c r="O481" s="8">
        <v>111</v>
      </c>
      <c r="P481" s="18"/>
      <c r="Q481" s="4"/>
      <c r="R481" s="4" t="s">
        <v>4071</v>
      </c>
      <c r="S481" s="8" t="s">
        <v>2713</v>
      </c>
      <c r="T481" s="1"/>
      <c r="U481" s="77" t="str">
        <f t="shared" si="93"/>
        <v>N</v>
      </c>
      <c r="V481" s="77" t="str">
        <f t="shared" si="94"/>
        <v>N/A</v>
      </c>
      <c r="W481" s="32"/>
      <c r="X481" s="8" t="s">
        <v>4508</v>
      </c>
      <c r="Y481" s="1"/>
      <c r="Z481" s="1"/>
      <c r="AA481" s="84" t="str">
        <f t="shared" si="95"/>
        <v>N/A</v>
      </c>
      <c r="AB481" s="35">
        <v>0</v>
      </c>
      <c r="AC481" s="15">
        <f t="shared" si="96"/>
        <v>0</v>
      </c>
      <c r="AD481" s="1"/>
      <c r="AE481" s="92" t="str">
        <f t="shared" si="97"/>
        <v>N/A</v>
      </c>
      <c r="AF481" s="1"/>
      <c r="AG481" s="8" t="s">
        <v>2756</v>
      </c>
      <c r="AH481" s="89" t="str">
        <f t="shared" si="98"/>
        <v>No Build Required</v>
      </c>
      <c r="AI481" s="1" t="s">
        <v>4508</v>
      </c>
      <c r="AJ481" s="1" t="s">
        <v>4508</v>
      </c>
      <c r="AK481" s="84" t="str">
        <f>IF(Q481="",IF(U481="N","N/A",IF(AL481="","TBD",IF(AL481="N/A","N/A",IF(ISNUMBER(AL481),"Complete","")))),"Removed")</f>
        <v>N/A</v>
      </c>
      <c r="AL481" s="95" t="s">
        <v>4508</v>
      </c>
      <c r="AM481" s="89" t="str">
        <f>IF(Q481="",IF(AO481="","TBD",IF(AO481="N/A","N/A",IF(ISNUMBER(AO481),"Complete","TBD"))),"N/A")</f>
        <v>Complete</v>
      </c>
      <c r="AN481" s="1">
        <v>40912</v>
      </c>
      <c r="AO481" s="93">
        <v>40744</v>
      </c>
      <c r="AP481" s="97" t="str">
        <f>IF(Q481="",IF(AK481="N/A",IF(AM481="TBD","Waiting on Router","Ready"),"TBD"),"Removed")</f>
        <v>Ready</v>
      </c>
      <c r="AQ481" s="1">
        <v>40913</v>
      </c>
      <c r="AR481" s="4"/>
      <c r="AS481" s="9">
        <v>1</v>
      </c>
      <c r="AT481" s="1"/>
      <c r="AU481" s="1"/>
      <c r="AV481" s="4"/>
    </row>
    <row r="482" spans="1:48">
      <c r="A482" s="1">
        <v>40753</v>
      </c>
      <c r="B482" s="72" t="s">
        <v>2144</v>
      </c>
      <c r="C482" s="72" t="s">
        <v>138</v>
      </c>
      <c r="D482" s="72" t="s">
        <v>774</v>
      </c>
      <c r="E482" s="18" t="s">
        <v>2719</v>
      </c>
      <c r="F482" s="73" t="s">
        <v>1005</v>
      </c>
      <c r="G482" s="72" t="s">
        <v>4851</v>
      </c>
      <c r="H482" s="8" t="s">
        <v>5952</v>
      </c>
      <c r="I482" s="8" t="s">
        <v>263</v>
      </c>
      <c r="J482" s="8">
        <v>25625</v>
      </c>
      <c r="K482" s="8" t="s">
        <v>5953</v>
      </c>
      <c r="L482" s="4" t="s">
        <v>5941</v>
      </c>
      <c r="M482" s="8" t="s">
        <v>5942</v>
      </c>
      <c r="N482" s="8" t="s">
        <v>5954</v>
      </c>
      <c r="O482" s="8">
        <v>113</v>
      </c>
      <c r="P482" s="18"/>
      <c r="Q482" s="4"/>
      <c r="R482" s="4" t="s">
        <v>4071</v>
      </c>
      <c r="S482" s="8" t="s">
        <v>2713</v>
      </c>
      <c r="T482" s="1"/>
      <c r="U482" s="77" t="str">
        <f t="shared" si="93"/>
        <v>N</v>
      </c>
      <c r="V482" s="77" t="str">
        <f t="shared" si="94"/>
        <v>N/A</v>
      </c>
      <c r="W482" s="32"/>
      <c r="X482" s="8" t="s">
        <v>4508</v>
      </c>
      <c r="Y482" s="1"/>
      <c r="Z482" s="1"/>
      <c r="AA482" s="84" t="str">
        <f t="shared" si="95"/>
        <v>N/A</v>
      </c>
      <c r="AB482" s="35">
        <v>0</v>
      </c>
      <c r="AC482" s="15">
        <f t="shared" si="96"/>
        <v>0</v>
      </c>
      <c r="AD482" s="1"/>
      <c r="AE482" s="92" t="str">
        <f t="shared" si="97"/>
        <v>N/A</v>
      </c>
      <c r="AF482" s="1"/>
      <c r="AG482" s="8" t="s">
        <v>2756</v>
      </c>
      <c r="AH482" s="89" t="str">
        <f t="shared" si="98"/>
        <v>No Build Required</v>
      </c>
      <c r="AI482" s="1" t="s">
        <v>4508</v>
      </c>
      <c r="AJ482" s="1" t="s">
        <v>4508</v>
      </c>
      <c r="AK482" s="84" t="str">
        <f>IF(Q482="",IF(U482="N","N/A",IF(AL482="","TBD",IF(AL482="N/A","N/A",IF(ISNUMBER(AL482),"Complete","")))),"Removed")</f>
        <v>N/A</v>
      </c>
      <c r="AL482" s="95" t="s">
        <v>4508</v>
      </c>
      <c r="AM482" s="89" t="str">
        <f>IF(Q482="",IF(AO482="","TBD",IF(AO482="N/A","N/A",IF(ISNUMBER(AO482),"Complete","TBD"))),"N/A")</f>
        <v>Complete</v>
      </c>
      <c r="AN482" s="1">
        <v>40912</v>
      </c>
      <c r="AO482" s="93">
        <v>40751</v>
      </c>
      <c r="AP482" s="97" t="str">
        <f>IF(Q482="",IF(AK482="N/A",IF(AM482="TBD","Waiting on Router","Ready"),"TBD"),"Removed")</f>
        <v>Ready</v>
      </c>
      <c r="AQ482" s="1">
        <v>40913</v>
      </c>
      <c r="AR482" s="4"/>
      <c r="AS482" s="9">
        <v>1</v>
      </c>
      <c r="AT482" s="1"/>
      <c r="AU482" s="1"/>
      <c r="AV482" s="4"/>
    </row>
    <row r="483" spans="1:48">
      <c r="A483" s="1">
        <v>40753</v>
      </c>
      <c r="B483" s="72" t="s">
        <v>2146</v>
      </c>
      <c r="C483" s="72" t="s">
        <v>138</v>
      </c>
      <c r="D483" s="72" t="s">
        <v>774</v>
      </c>
      <c r="E483" s="18" t="s">
        <v>2719</v>
      </c>
      <c r="F483" s="73" t="s">
        <v>1006</v>
      </c>
      <c r="G483" s="72" t="s">
        <v>4851</v>
      </c>
      <c r="H483" s="8" t="s">
        <v>5955</v>
      </c>
      <c r="I483" s="8" t="s">
        <v>993</v>
      </c>
      <c r="J483" s="8">
        <v>25524</v>
      </c>
      <c r="K483" s="8" t="s">
        <v>5956</v>
      </c>
      <c r="L483" s="4" t="s">
        <v>5941</v>
      </c>
      <c r="M483" s="8" t="s">
        <v>5942</v>
      </c>
      <c r="N483" s="8" t="s">
        <v>5957</v>
      </c>
      <c r="O483" s="8">
        <v>114</v>
      </c>
      <c r="P483" s="18"/>
      <c r="Q483" s="4"/>
      <c r="R483" s="4" t="s">
        <v>4071</v>
      </c>
      <c r="S483" s="8" t="s">
        <v>2713</v>
      </c>
      <c r="T483" s="1"/>
      <c r="U483" s="77" t="str">
        <f t="shared" si="93"/>
        <v>N</v>
      </c>
      <c r="V483" s="77" t="str">
        <f t="shared" si="94"/>
        <v>N/A</v>
      </c>
      <c r="W483" s="32"/>
      <c r="X483" s="8" t="s">
        <v>4508</v>
      </c>
      <c r="Y483" s="1"/>
      <c r="Z483" s="1"/>
      <c r="AA483" s="84" t="str">
        <f t="shared" si="95"/>
        <v>N/A</v>
      </c>
      <c r="AB483" s="35">
        <v>0</v>
      </c>
      <c r="AC483" s="15">
        <f t="shared" si="96"/>
        <v>0</v>
      </c>
      <c r="AD483" s="1"/>
      <c r="AE483" s="92" t="str">
        <f t="shared" si="97"/>
        <v>N/A</v>
      </c>
      <c r="AF483" s="1"/>
      <c r="AG483" s="8" t="s">
        <v>2756</v>
      </c>
      <c r="AH483" s="89" t="str">
        <f t="shared" si="98"/>
        <v>No Build Required</v>
      </c>
      <c r="AI483" s="1" t="s">
        <v>4508</v>
      </c>
      <c r="AJ483" s="1" t="s">
        <v>4508</v>
      </c>
      <c r="AK483" s="84" t="str">
        <f>IF(Q483="",IF(U483="N","N/A",IF(AL483="","TBD",IF(AL483="N/A","N/A",IF(ISNUMBER(AL483),"Complete","")))),"Removed")</f>
        <v>N/A</v>
      </c>
      <c r="AL483" s="95" t="s">
        <v>4508</v>
      </c>
      <c r="AM483" s="89" t="str">
        <f>IF(Q483="",IF(AO483="","TBD",IF(AO483="N/A","N/A",IF(ISNUMBER(AO483),"Complete","TBD"))),"N/A")</f>
        <v>Complete</v>
      </c>
      <c r="AN483" s="1">
        <v>40912</v>
      </c>
      <c r="AO483" s="93">
        <v>40695</v>
      </c>
      <c r="AP483" s="97" t="str">
        <f>IF(Q483="",IF(AK483="N/A",IF(AM483="TBD","Waiting on Router","Ready"),"TBD"),"Removed")</f>
        <v>Ready</v>
      </c>
      <c r="AQ483" s="1">
        <v>40913</v>
      </c>
      <c r="AR483" s="4"/>
      <c r="AS483" s="9">
        <v>1</v>
      </c>
      <c r="AT483" s="1"/>
      <c r="AU483" s="1"/>
      <c r="AV483" s="4"/>
    </row>
    <row r="484" spans="1:48">
      <c r="A484" s="1">
        <v>40753</v>
      </c>
      <c r="B484" s="72" t="s">
        <v>2145</v>
      </c>
      <c r="C484" s="72" t="s">
        <v>138</v>
      </c>
      <c r="D484" s="72" t="s">
        <v>774</v>
      </c>
      <c r="E484" s="18" t="s">
        <v>2719</v>
      </c>
      <c r="F484" s="73" t="s">
        <v>1007</v>
      </c>
      <c r="G484" s="72" t="s">
        <v>4851</v>
      </c>
      <c r="H484" s="8" t="s">
        <v>5958</v>
      </c>
      <c r="I484" s="8" t="s">
        <v>114</v>
      </c>
      <c r="J484" s="8">
        <v>25601</v>
      </c>
      <c r="K484" s="8" t="s">
        <v>5959</v>
      </c>
      <c r="L484" s="4" t="s">
        <v>5941</v>
      </c>
      <c r="M484" s="8" t="s">
        <v>5942</v>
      </c>
      <c r="N484" s="8" t="s">
        <v>5960</v>
      </c>
      <c r="O484" s="8">
        <v>115</v>
      </c>
      <c r="P484" s="18"/>
      <c r="Q484" s="4"/>
      <c r="R484" s="4" t="s">
        <v>4071</v>
      </c>
      <c r="S484" s="8" t="s">
        <v>2713</v>
      </c>
      <c r="T484" s="1"/>
      <c r="U484" s="77" t="str">
        <f t="shared" si="93"/>
        <v>N</v>
      </c>
      <c r="V484" s="77" t="str">
        <f t="shared" si="94"/>
        <v>N/A</v>
      </c>
      <c r="W484" s="32"/>
      <c r="X484" s="8" t="s">
        <v>4508</v>
      </c>
      <c r="Y484" s="1"/>
      <c r="Z484" s="1"/>
      <c r="AA484" s="84" t="str">
        <f t="shared" si="95"/>
        <v>N/A</v>
      </c>
      <c r="AB484" s="35">
        <v>0</v>
      </c>
      <c r="AC484" s="15">
        <f t="shared" si="96"/>
        <v>0</v>
      </c>
      <c r="AD484" s="1"/>
      <c r="AE484" s="92" t="str">
        <f t="shared" si="97"/>
        <v>N/A</v>
      </c>
      <c r="AF484" s="1"/>
      <c r="AG484" s="8" t="s">
        <v>2756</v>
      </c>
      <c r="AH484" s="89" t="str">
        <f t="shared" si="98"/>
        <v>No Build Required</v>
      </c>
      <c r="AI484" s="1" t="s">
        <v>4508</v>
      </c>
      <c r="AJ484" s="1" t="s">
        <v>4508</v>
      </c>
      <c r="AK484" s="84" t="str">
        <f>IF(Q484="",IF(U484="N","N/A",IF(AL484="","TBD",IF(AL484="N/A","N/A",IF(ISNUMBER(AL484),"Complete","")))),"Removed")</f>
        <v>N/A</v>
      </c>
      <c r="AL484" s="95" t="s">
        <v>4508</v>
      </c>
      <c r="AM484" s="89" t="str">
        <f>IF(Q484="",IF(AO484="","TBD",IF(AO484="N/A","N/A",IF(ISNUMBER(AO484),"Complete","TBD"))),"N/A")</f>
        <v>Complete</v>
      </c>
      <c r="AN484" s="1">
        <v>40912</v>
      </c>
      <c r="AO484" s="93">
        <v>40745</v>
      </c>
      <c r="AP484" s="97" t="str">
        <f>IF(Q484="",IF(AK484="N/A",IF(AM484="TBD","Waiting on Router","Ready"),"TBD"),"Removed")</f>
        <v>Ready</v>
      </c>
      <c r="AQ484" s="1">
        <v>40913</v>
      </c>
      <c r="AR484" s="4"/>
      <c r="AS484" s="9">
        <v>1</v>
      </c>
      <c r="AT484" s="1"/>
      <c r="AU484" s="1"/>
      <c r="AV484" s="4"/>
    </row>
    <row r="485" spans="1:48">
      <c r="A485" s="1">
        <v>40753</v>
      </c>
      <c r="B485" s="72" t="s">
        <v>2147</v>
      </c>
      <c r="C485" s="72" t="s">
        <v>138</v>
      </c>
      <c r="D485" s="72" t="s">
        <v>774</v>
      </c>
      <c r="E485" s="18" t="s">
        <v>2719</v>
      </c>
      <c r="F485" s="73" t="s">
        <v>1008</v>
      </c>
      <c r="G485" s="72" t="s">
        <v>4851</v>
      </c>
      <c r="H485" s="8" t="s">
        <v>5961</v>
      </c>
      <c r="I485" s="8" t="s">
        <v>114</v>
      </c>
      <c r="J485" s="8">
        <v>25601</v>
      </c>
      <c r="K485" s="8" t="s">
        <v>5962</v>
      </c>
      <c r="L485" s="4" t="s">
        <v>5941</v>
      </c>
      <c r="M485" s="8" t="s">
        <v>5942</v>
      </c>
      <c r="N485" s="8" t="s">
        <v>5963</v>
      </c>
      <c r="O485" s="8">
        <v>116</v>
      </c>
      <c r="P485" s="18"/>
      <c r="Q485" s="4"/>
      <c r="R485" s="4" t="s">
        <v>4071</v>
      </c>
      <c r="S485" s="8" t="s">
        <v>2713</v>
      </c>
      <c r="T485" s="1"/>
      <c r="U485" s="77" t="str">
        <f t="shared" si="93"/>
        <v>N</v>
      </c>
      <c r="V485" s="77" t="str">
        <f t="shared" si="94"/>
        <v>N/A</v>
      </c>
      <c r="W485" s="32"/>
      <c r="X485" s="8" t="s">
        <v>4508</v>
      </c>
      <c r="Y485" s="1"/>
      <c r="Z485" s="1"/>
      <c r="AA485" s="84" t="str">
        <f t="shared" si="95"/>
        <v>N/A</v>
      </c>
      <c r="AB485" s="35">
        <v>0</v>
      </c>
      <c r="AC485" s="15">
        <f t="shared" si="96"/>
        <v>0</v>
      </c>
      <c r="AD485" s="1"/>
      <c r="AE485" s="92" t="str">
        <f t="shared" si="97"/>
        <v>N/A</v>
      </c>
      <c r="AF485" s="1"/>
      <c r="AG485" s="8" t="s">
        <v>2756</v>
      </c>
      <c r="AH485" s="89" t="str">
        <f t="shared" si="98"/>
        <v>No Build Required</v>
      </c>
      <c r="AI485" s="1" t="s">
        <v>4508</v>
      </c>
      <c r="AJ485" s="1" t="s">
        <v>4508</v>
      </c>
      <c r="AK485" s="84" t="str">
        <f>IF(Q485="",IF(U485="N","N/A",IF(AL485="","TBD",IF(AL485="N/A","N/A",IF(ISNUMBER(AL485),"Complete","")))),"Removed")</f>
        <v>N/A</v>
      </c>
      <c r="AL485" s="95" t="s">
        <v>4508</v>
      </c>
      <c r="AM485" s="89" t="str">
        <f>IF(Q485="",IF(AO485="","TBD",IF(AO485="N/A","N/A",IF(ISNUMBER(AO485),"Complete","TBD"))),"N/A")</f>
        <v>Complete</v>
      </c>
      <c r="AN485" s="1">
        <v>40912</v>
      </c>
      <c r="AO485" s="93">
        <v>40745</v>
      </c>
      <c r="AP485" s="97" t="str">
        <f>IF(Q485="",IF(AK485="N/A",IF(AM485="TBD","Waiting on Router","Ready"),"TBD"),"Removed")</f>
        <v>Ready</v>
      </c>
      <c r="AQ485" s="1">
        <v>40913</v>
      </c>
      <c r="AR485" s="4"/>
      <c r="AS485" s="9">
        <v>1</v>
      </c>
      <c r="AT485" s="1"/>
      <c r="AU485" s="1"/>
      <c r="AV485" s="4"/>
    </row>
    <row r="486" spans="1:48">
      <c r="A486" s="1">
        <v>40753</v>
      </c>
      <c r="B486" s="72" t="s">
        <v>2148</v>
      </c>
      <c r="C486" s="72" t="s">
        <v>138</v>
      </c>
      <c r="D486" s="72" t="s">
        <v>774</v>
      </c>
      <c r="E486" s="18" t="s">
        <v>2719</v>
      </c>
      <c r="F486" s="73" t="s">
        <v>1009</v>
      </c>
      <c r="G486" s="72" t="s">
        <v>4851</v>
      </c>
      <c r="H486" s="8" t="s">
        <v>5964</v>
      </c>
      <c r="I486" s="8" t="s">
        <v>5965</v>
      </c>
      <c r="J486" s="8">
        <v>25638</v>
      </c>
      <c r="K486" s="8" t="s">
        <v>5966</v>
      </c>
      <c r="L486" s="4" t="s">
        <v>5941</v>
      </c>
      <c r="M486" s="8" t="s">
        <v>5942</v>
      </c>
      <c r="N486" s="8" t="s">
        <v>5967</v>
      </c>
      <c r="O486" s="8">
        <v>117</v>
      </c>
      <c r="P486" s="18"/>
      <c r="Q486" s="4"/>
      <c r="R486" s="4" t="s">
        <v>4071</v>
      </c>
      <c r="S486" s="8" t="s">
        <v>2713</v>
      </c>
      <c r="T486" s="1"/>
      <c r="U486" s="77" t="str">
        <f t="shared" ref="U486:U546" si="99">IF(T486="","N","Y")</f>
        <v>N</v>
      </c>
      <c r="V486" s="77" t="str">
        <f t="shared" ref="V486:V546" si="100">IF(T486="","N/A",IF(T486="TBD","N","Y"))</f>
        <v>N/A</v>
      </c>
      <c r="W486" s="32"/>
      <c r="X486" s="8" t="s">
        <v>4508</v>
      </c>
      <c r="Y486" s="1"/>
      <c r="Z486" s="1"/>
      <c r="AA486" s="84" t="str">
        <f t="shared" ref="AA486:AA546" si="101">IF(V486="N/A","N/A",IF(Z486="","N","Y"))</f>
        <v>N/A</v>
      </c>
      <c r="AB486" s="35">
        <v>0</v>
      </c>
      <c r="AC486" s="15">
        <f t="shared" ref="AC486:AC546" si="102">IF(U486="N",0,IF(AB486="","TBD",IF(AB486="N/A",0,IF(ISNUMBER(AB486)=TRUE,AB486,"Included"))))</f>
        <v>0</v>
      </c>
      <c r="AD486" s="1"/>
      <c r="AE486" s="92" t="str">
        <f t="shared" ref="AE486:AE546" si="103">IF(Q486="",IF(U486="N","N/A",IF(AD486="N/A","N/A",IF(AD486="","TBD",IF(ISNUMBER(AF486),"Complete","Complete")))),"""Removed")</f>
        <v>N/A</v>
      </c>
      <c r="AF486" s="1"/>
      <c r="AG486" s="8" t="s">
        <v>2756</v>
      </c>
      <c r="AH486" s="89" t="str">
        <f t="shared" ref="AH486:AH546" si="104">IF(Q486="",IF(U486="N","No Build Required",IF(AG486="N","No Build Required",IF(AG486="N/A","No Build Required",IF(AG486="","TBD",IF(ISNUMBER(AJ486),"Complete",IF(ISNUMBER(AI486),"Scheduled","TBD")))))),"Removed")</f>
        <v>No Build Required</v>
      </c>
      <c r="AI486" s="1" t="s">
        <v>4508</v>
      </c>
      <c r="AJ486" s="1" t="s">
        <v>4508</v>
      </c>
      <c r="AK486" s="84" t="str">
        <f>IF(Q486="",IF(U486="N","N/A",IF(AL486="","TBD",IF(AL486="N/A","N/A",IF(ISNUMBER(AL486),"Complete","")))),"Removed")</f>
        <v>N/A</v>
      </c>
      <c r="AL486" s="95" t="s">
        <v>4508</v>
      </c>
      <c r="AM486" s="89" t="str">
        <f>IF(Q486="",IF(AO486="","TBD",IF(AO486="N/A","N/A",IF(ISNUMBER(AO486),"Complete","TBD"))),"N/A")</f>
        <v>Complete</v>
      </c>
      <c r="AN486" s="1">
        <v>40912</v>
      </c>
      <c r="AO486" s="93">
        <v>40751</v>
      </c>
      <c r="AP486" s="97" t="str">
        <f>IF(Q486="",IF(AK486="N/A",IF(AM486="TBD","Waiting on Router","Ready"),"TBD"),"Removed")</f>
        <v>Ready</v>
      </c>
      <c r="AQ486" s="1">
        <v>40913</v>
      </c>
      <c r="AR486" s="4"/>
      <c r="AS486" s="9">
        <v>1</v>
      </c>
      <c r="AT486" s="1"/>
      <c r="AU486" s="1"/>
      <c r="AV486" s="4"/>
    </row>
    <row r="487" spans="1:48">
      <c r="A487" s="1">
        <v>40753</v>
      </c>
      <c r="B487" s="72" t="s">
        <v>2149</v>
      </c>
      <c r="C487" s="72" t="s">
        <v>138</v>
      </c>
      <c r="D487" s="72" t="s">
        <v>774</v>
      </c>
      <c r="E487" s="18" t="s">
        <v>2719</v>
      </c>
      <c r="F487" s="73" t="s">
        <v>1010</v>
      </c>
      <c r="G487" s="72" t="s">
        <v>4851</v>
      </c>
      <c r="H487" s="8" t="s">
        <v>5968</v>
      </c>
      <c r="I487" s="8" t="s">
        <v>450</v>
      </c>
      <c r="J487" s="8">
        <v>25635</v>
      </c>
      <c r="K487" s="8" t="s">
        <v>5969</v>
      </c>
      <c r="L487" s="4" t="s">
        <v>5941</v>
      </c>
      <c r="M487" s="8" t="s">
        <v>5942</v>
      </c>
      <c r="N487" s="8" t="s">
        <v>5970</v>
      </c>
      <c r="O487" s="8">
        <v>118</v>
      </c>
      <c r="P487" s="18"/>
      <c r="Q487" s="4"/>
      <c r="R487" s="4" t="s">
        <v>4071</v>
      </c>
      <c r="S487" s="8" t="s">
        <v>2713</v>
      </c>
      <c r="T487" s="1"/>
      <c r="U487" s="77" t="str">
        <f t="shared" si="99"/>
        <v>N</v>
      </c>
      <c r="V487" s="77" t="str">
        <f t="shared" si="100"/>
        <v>N/A</v>
      </c>
      <c r="W487" s="32"/>
      <c r="X487" s="8" t="s">
        <v>4508</v>
      </c>
      <c r="Y487" s="1"/>
      <c r="Z487" s="1"/>
      <c r="AA487" s="84" t="str">
        <f t="shared" si="101"/>
        <v>N/A</v>
      </c>
      <c r="AB487" s="35">
        <v>0</v>
      </c>
      <c r="AC487" s="15">
        <f t="shared" si="102"/>
        <v>0</v>
      </c>
      <c r="AD487" s="1"/>
      <c r="AE487" s="92" t="str">
        <f t="shared" si="103"/>
        <v>N/A</v>
      </c>
      <c r="AF487" s="1"/>
      <c r="AG487" s="8" t="s">
        <v>2756</v>
      </c>
      <c r="AH487" s="89" t="str">
        <f t="shared" si="104"/>
        <v>No Build Required</v>
      </c>
      <c r="AI487" s="1" t="s">
        <v>4508</v>
      </c>
      <c r="AJ487" s="1" t="s">
        <v>4508</v>
      </c>
      <c r="AK487" s="84" t="str">
        <f>IF(Q487="",IF(U487="N","N/A",IF(AL487="","TBD",IF(AL487="N/A","N/A",IF(ISNUMBER(AL487),"Complete","")))),"Removed")</f>
        <v>N/A</v>
      </c>
      <c r="AL487" s="95" t="s">
        <v>4508</v>
      </c>
      <c r="AM487" s="89" t="str">
        <f>IF(Q487="",IF(AO487="","TBD",IF(AO487="N/A","N/A",IF(ISNUMBER(AO487),"Complete","TBD"))),"N/A")</f>
        <v>Complete</v>
      </c>
      <c r="AN487" s="1">
        <v>40912</v>
      </c>
      <c r="AO487" s="93">
        <v>40805</v>
      </c>
      <c r="AP487" s="97" t="str">
        <f>IF(Q487="",IF(AK487="N/A",IF(AM487="TBD","Waiting on Router","Ready"),"TBD"),"Removed")</f>
        <v>Ready</v>
      </c>
      <c r="AQ487" s="1">
        <v>40913</v>
      </c>
      <c r="AR487" s="4"/>
      <c r="AS487" s="9">
        <v>1</v>
      </c>
      <c r="AT487" s="1"/>
      <c r="AU487" s="1"/>
      <c r="AV487" s="4"/>
    </row>
    <row r="488" spans="1:48">
      <c r="A488" s="1">
        <v>40753</v>
      </c>
      <c r="B488" s="72" t="s">
        <v>2150</v>
      </c>
      <c r="C488" s="72" t="s">
        <v>138</v>
      </c>
      <c r="D488" s="72" t="s">
        <v>774</v>
      </c>
      <c r="E488" s="18" t="s">
        <v>2719</v>
      </c>
      <c r="F488" s="73" t="s">
        <v>1011</v>
      </c>
      <c r="G488" s="72" t="s">
        <v>4851</v>
      </c>
      <c r="H488" s="8" t="s">
        <v>5971</v>
      </c>
      <c r="I488" s="8" t="s">
        <v>5972</v>
      </c>
      <c r="J488" s="8">
        <v>25649</v>
      </c>
      <c r="K488" s="8" t="s">
        <v>5973</v>
      </c>
      <c r="L488" s="4" t="s">
        <v>5941</v>
      </c>
      <c r="M488" s="8" t="s">
        <v>5942</v>
      </c>
      <c r="N488" s="8" t="s">
        <v>5974</v>
      </c>
      <c r="O488" s="8">
        <v>119</v>
      </c>
      <c r="P488" s="18"/>
      <c r="Q488" s="4"/>
      <c r="R488" s="4" t="s">
        <v>4071</v>
      </c>
      <c r="S488" s="8" t="s">
        <v>2713</v>
      </c>
      <c r="T488" s="1"/>
      <c r="U488" s="77" t="str">
        <f t="shared" si="99"/>
        <v>N</v>
      </c>
      <c r="V488" s="77" t="str">
        <f t="shared" si="100"/>
        <v>N/A</v>
      </c>
      <c r="W488" s="32"/>
      <c r="X488" s="8" t="s">
        <v>4508</v>
      </c>
      <c r="Y488" s="1"/>
      <c r="Z488" s="1"/>
      <c r="AA488" s="84" t="str">
        <f t="shared" si="101"/>
        <v>N/A</v>
      </c>
      <c r="AB488" s="35">
        <v>0</v>
      </c>
      <c r="AC488" s="15">
        <f t="shared" si="102"/>
        <v>0</v>
      </c>
      <c r="AD488" s="1"/>
      <c r="AE488" s="92" t="str">
        <f t="shared" si="103"/>
        <v>N/A</v>
      </c>
      <c r="AF488" s="1"/>
      <c r="AG488" s="8" t="s">
        <v>2756</v>
      </c>
      <c r="AH488" s="89" t="str">
        <f t="shared" si="104"/>
        <v>No Build Required</v>
      </c>
      <c r="AI488" s="1" t="s">
        <v>4508</v>
      </c>
      <c r="AJ488" s="1" t="s">
        <v>4508</v>
      </c>
      <c r="AK488" s="84" t="str">
        <f>IF(Q488="",IF(U488="N","N/A",IF(AL488="","TBD",IF(AL488="N/A","N/A",IF(ISNUMBER(AL488),"Complete","")))),"Removed")</f>
        <v>N/A</v>
      </c>
      <c r="AL488" s="95" t="s">
        <v>4508</v>
      </c>
      <c r="AM488" s="89" t="str">
        <f>IF(Q488="",IF(AO488="","TBD",IF(AO488="N/A","N/A",IF(ISNUMBER(AO488),"Complete","TBD"))),"N/A")</f>
        <v>Complete</v>
      </c>
      <c r="AN488" s="1">
        <v>40912</v>
      </c>
      <c r="AO488" s="93">
        <v>40771</v>
      </c>
      <c r="AP488" s="97" t="str">
        <f>IF(Q488="",IF(AK488="N/A",IF(AM488="TBD","Waiting on Router","Ready"),"TBD"),"Removed")</f>
        <v>Ready</v>
      </c>
      <c r="AQ488" s="1">
        <v>40913</v>
      </c>
      <c r="AR488" s="4"/>
      <c r="AS488" s="9">
        <v>1</v>
      </c>
      <c r="AT488" s="1"/>
      <c r="AU488" s="1"/>
      <c r="AV488" s="4"/>
    </row>
    <row r="489" spans="1:48">
      <c r="A489" s="1">
        <v>40753</v>
      </c>
      <c r="B489" s="72" t="s">
        <v>2151</v>
      </c>
      <c r="C489" s="72" t="s">
        <v>138</v>
      </c>
      <c r="D489" s="72" t="s">
        <v>774</v>
      </c>
      <c r="E489" s="18" t="s">
        <v>2719</v>
      </c>
      <c r="F489" s="73" t="s">
        <v>1012</v>
      </c>
      <c r="G489" s="72" t="s">
        <v>4851</v>
      </c>
      <c r="H489" s="8" t="s">
        <v>5975</v>
      </c>
      <c r="I489" s="8" t="s">
        <v>5946</v>
      </c>
      <c r="J489" s="8">
        <v>25508</v>
      </c>
      <c r="K489" s="8" t="s">
        <v>5976</v>
      </c>
      <c r="L489" s="4" t="s">
        <v>5941</v>
      </c>
      <c r="M489" s="8" t="s">
        <v>5942</v>
      </c>
      <c r="N489" s="8" t="s">
        <v>5977</v>
      </c>
      <c r="O489" s="8">
        <v>120</v>
      </c>
      <c r="P489" s="18"/>
      <c r="Q489" s="4"/>
      <c r="R489" s="4" t="s">
        <v>4071</v>
      </c>
      <c r="S489" s="8" t="s">
        <v>2713</v>
      </c>
      <c r="T489" s="1"/>
      <c r="U489" s="77" t="str">
        <f t="shared" si="99"/>
        <v>N</v>
      </c>
      <c r="V489" s="77" t="str">
        <f t="shared" si="100"/>
        <v>N/A</v>
      </c>
      <c r="W489" s="32"/>
      <c r="X489" s="8" t="s">
        <v>4508</v>
      </c>
      <c r="Y489" s="1"/>
      <c r="Z489" s="1"/>
      <c r="AA489" s="84" t="str">
        <f t="shared" si="101"/>
        <v>N/A</v>
      </c>
      <c r="AB489" s="35">
        <v>0</v>
      </c>
      <c r="AC489" s="15">
        <f t="shared" si="102"/>
        <v>0</v>
      </c>
      <c r="AD489" s="1"/>
      <c r="AE489" s="92" t="str">
        <f t="shared" si="103"/>
        <v>N/A</v>
      </c>
      <c r="AF489" s="1"/>
      <c r="AG489" s="8" t="s">
        <v>2756</v>
      </c>
      <c r="AH489" s="89" t="str">
        <f t="shared" si="104"/>
        <v>No Build Required</v>
      </c>
      <c r="AI489" s="1" t="s">
        <v>4508</v>
      </c>
      <c r="AJ489" s="1" t="s">
        <v>4508</v>
      </c>
      <c r="AK489" s="84" t="str">
        <f>IF(Q489="",IF(U489="N","N/A",IF(AL489="","TBD",IF(AL489="N/A","N/A",IF(ISNUMBER(AL489),"Complete","")))),"Removed")</f>
        <v>N/A</v>
      </c>
      <c r="AL489" s="95" t="s">
        <v>4508</v>
      </c>
      <c r="AM489" s="89" t="str">
        <f>IF(Q489="",IF(AO489="","TBD",IF(AO489="N/A","N/A",IF(ISNUMBER(AO489),"Complete","TBD"))),"N/A")</f>
        <v>Complete</v>
      </c>
      <c r="AN489" s="1">
        <v>40912</v>
      </c>
      <c r="AO489" s="93">
        <v>40745</v>
      </c>
      <c r="AP489" s="97" t="str">
        <f>IF(Q489="",IF(AK489="N/A",IF(AM489="TBD","Waiting on Router","Ready"),"TBD"),"Removed")</f>
        <v>Ready</v>
      </c>
      <c r="AQ489" s="1">
        <v>40913</v>
      </c>
      <c r="AR489" s="4"/>
      <c r="AS489" s="9">
        <v>1</v>
      </c>
      <c r="AT489" s="1"/>
      <c r="AU489" s="1"/>
      <c r="AV489" s="4"/>
    </row>
    <row r="490" spans="1:48">
      <c r="A490" s="1">
        <v>40753</v>
      </c>
      <c r="B490" s="72" t="s">
        <v>2152</v>
      </c>
      <c r="C490" s="72" t="s">
        <v>138</v>
      </c>
      <c r="D490" s="72" t="s">
        <v>774</v>
      </c>
      <c r="E490" s="18" t="s">
        <v>2719</v>
      </c>
      <c r="F490" s="73" t="s">
        <v>1013</v>
      </c>
      <c r="G490" s="72" t="s">
        <v>4851</v>
      </c>
      <c r="H490" s="8" t="s">
        <v>5978</v>
      </c>
      <c r="I490" s="8" t="s">
        <v>114</v>
      </c>
      <c r="J490" s="8">
        <v>25601</v>
      </c>
      <c r="K490" s="8" t="s">
        <v>5979</v>
      </c>
      <c r="L490" s="4" t="s">
        <v>5941</v>
      </c>
      <c r="M490" s="8" t="s">
        <v>5942</v>
      </c>
      <c r="N490" s="8" t="s">
        <v>5980</v>
      </c>
      <c r="O490" s="8">
        <v>121</v>
      </c>
      <c r="P490" s="18"/>
      <c r="Q490" s="4"/>
      <c r="R490" s="4" t="s">
        <v>4071</v>
      </c>
      <c r="S490" s="8" t="s">
        <v>2713</v>
      </c>
      <c r="T490" s="1"/>
      <c r="U490" s="77" t="str">
        <f t="shared" si="99"/>
        <v>N</v>
      </c>
      <c r="V490" s="77" t="str">
        <f t="shared" si="100"/>
        <v>N/A</v>
      </c>
      <c r="W490" s="32"/>
      <c r="X490" s="8" t="s">
        <v>4508</v>
      </c>
      <c r="Y490" s="1"/>
      <c r="Z490" s="1"/>
      <c r="AA490" s="84" t="str">
        <f t="shared" si="101"/>
        <v>N/A</v>
      </c>
      <c r="AB490" s="35">
        <v>0</v>
      </c>
      <c r="AC490" s="15">
        <f t="shared" si="102"/>
        <v>0</v>
      </c>
      <c r="AD490" s="1"/>
      <c r="AE490" s="92" t="str">
        <f t="shared" si="103"/>
        <v>N/A</v>
      </c>
      <c r="AF490" s="1"/>
      <c r="AG490" s="8" t="s">
        <v>2756</v>
      </c>
      <c r="AH490" s="89" t="str">
        <f t="shared" si="104"/>
        <v>No Build Required</v>
      </c>
      <c r="AI490" s="1" t="s">
        <v>4508</v>
      </c>
      <c r="AJ490" s="1" t="s">
        <v>4508</v>
      </c>
      <c r="AK490" s="84" t="str">
        <f>IF(Q490="",IF(U490="N","N/A",IF(AL490="","TBD",IF(AL490="N/A","N/A",IF(ISNUMBER(AL490),"Complete","")))),"Removed")</f>
        <v>N/A</v>
      </c>
      <c r="AL490" s="95" t="s">
        <v>4508</v>
      </c>
      <c r="AM490" s="89" t="str">
        <f>IF(Q490="",IF(AO490="","TBD",IF(AO490="N/A","N/A",IF(ISNUMBER(AO490),"Complete","TBD"))),"N/A")</f>
        <v>Complete</v>
      </c>
      <c r="AN490" s="1">
        <v>40912</v>
      </c>
      <c r="AO490" s="93">
        <v>40752</v>
      </c>
      <c r="AP490" s="97" t="str">
        <f>IF(Q490="",IF(AK490="N/A",IF(AM490="TBD","Waiting on Router","Ready"),"TBD"),"Removed")</f>
        <v>Ready</v>
      </c>
      <c r="AQ490" s="1">
        <v>40913</v>
      </c>
      <c r="AR490" s="4"/>
      <c r="AS490" s="9">
        <v>1</v>
      </c>
      <c r="AT490" s="1"/>
      <c r="AU490" s="1"/>
      <c r="AV490" s="4"/>
    </row>
    <row r="491" spans="1:48">
      <c r="A491" s="2"/>
      <c r="B491" s="73" t="s">
        <v>2153</v>
      </c>
      <c r="C491" s="73" t="s">
        <v>138</v>
      </c>
      <c r="D491" s="73" t="s">
        <v>763</v>
      </c>
      <c r="E491" s="4" t="s">
        <v>2719</v>
      </c>
      <c r="F491" s="73" t="s">
        <v>392</v>
      </c>
      <c r="G491" s="73" t="s">
        <v>4851</v>
      </c>
      <c r="H491" s="4" t="s">
        <v>5981</v>
      </c>
      <c r="I491" s="4" t="s">
        <v>5946</v>
      </c>
      <c r="J491" s="4"/>
      <c r="K491" s="4" t="s">
        <v>5982</v>
      </c>
      <c r="L491" s="4"/>
      <c r="M491" s="4"/>
      <c r="N491" s="4" t="s">
        <v>5983</v>
      </c>
      <c r="O491" s="4">
        <v>840</v>
      </c>
      <c r="P491" s="4"/>
      <c r="Q491" s="4"/>
      <c r="R491" s="4" t="s">
        <v>4071</v>
      </c>
      <c r="S491" s="4" t="s">
        <v>2712</v>
      </c>
      <c r="T491" s="2"/>
      <c r="U491" s="77" t="str">
        <f t="shared" si="99"/>
        <v>N</v>
      </c>
      <c r="V491" s="77" t="str">
        <f t="shared" si="100"/>
        <v>N/A</v>
      </c>
      <c r="W491" s="34"/>
      <c r="X491" s="8" t="s">
        <v>4508</v>
      </c>
      <c r="Y491" s="2"/>
      <c r="Z491" s="2"/>
      <c r="AA491" s="84" t="str">
        <f t="shared" si="101"/>
        <v>N/A</v>
      </c>
      <c r="AB491" s="35">
        <v>0</v>
      </c>
      <c r="AC491" s="15">
        <f t="shared" si="102"/>
        <v>0</v>
      </c>
      <c r="AD491" s="2"/>
      <c r="AE491" s="92" t="str">
        <f t="shared" si="103"/>
        <v>N/A</v>
      </c>
      <c r="AF491" s="2"/>
      <c r="AG491" s="4" t="s">
        <v>2756</v>
      </c>
      <c r="AH491" s="89" t="str">
        <f t="shared" si="104"/>
        <v>No Build Required</v>
      </c>
      <c r="AI491" s="2" t="s">
        <v>4508</v>
      </c>
      <c r="AJ491" s="2" t="s">
        <v>4508</v>
      </c>
      <c r="AK491" s="84" t="str">
        <f>IF(Q491="",IF(U491="N","N/A",IF(AL491="","TBD",IF(AL491="N/A","N/A",IF(ISNUMBER(AL491),"Complete","")))),"Removed")</f>
        <v>N/A</v>
      </c>
      <c r="AL491" s="95" t="s">
        <v>4508</v>
      </c>
      <c r="AM491" s="89" t="str">
        <f>IF(Q491="",IF(AO491="","TBD",IF(AO491="N/A","N/A",IF(ISNUMBER(AO491),"Complete","TBD"))),"N/A")</f>
        <v>Complete</v>
      </c>
      <c r="AN491" s="2">
        <v>41145</v>
      </c>
      <c r="AO491" s="94">
        <v>41136</v>
      </c>
      <c r="AP491" s="97" t="str">
        <f>IF(Q491="",IF(AK491="N/A",IF(AM491="TBD","Waiting on Router","Ready"),"TBD"),"Removed")</f>
        <v>Ready</v>
      </c>
      <c r="AQ491" s="2">
        <v>41145</v>
      </c>
      <c r="AR491" s="4"/>
      <c r="AS491" s="7">
        <v>1</v>
      </c>
      <c r="AT491" s="2"/>
      <c r="AU491" s="2"/>
      <c r="AV491" s="4"/>
    </row>
    <row r="492" spans="1:48">
      <c r="A492" s="2"/>
      <c r="B492" s="73" t="s">
        <v>2154</v>
      </c>
      <c r="C492" s="73" t="s">
        <v>138</v>
      </c>
      <c r="D492" s="73" t="s">
        <v>763</v>
      </c>
      <c r="E492" s="4" t="s">
        <v>2719</v>
      </c>
      <c r="F492" s="73" t="s">
        <v>442</v>
      </c>
      <c r="G492" s="73" t="s">
        <v>4852</v>
      </c>
      <c r="H492" s="4" t="s">
        <v>443</v>
      </c>
      <c r="I492" s="4" t="s">
        <v>114</v>
      </c>
      <c r="J492" s="4">
        <v>25601</v>
      </c>
      <c r="K492" s="4" t="s">
        <v>3173</v>
      </c>
      <c r="L492" s="4"/>
      <c r="M492" s="4"/>
      <c r="N492" s="4" t="s">
        <v>4882</v>
      </c>
      <c r="O492" s="4">
        <v>838</v>
      </c>
      <c r="P492" s="4"/>
      <c r="Q492" s="4"/>
      <c r="R492" s="4" t="s">
        <v>2727</v>
      </c>
      <c r="S492" s="4" t="s">
        <v>2712</v>
      </c>
      <c r="T492" s="2">
        <v>40878</v>
      </c>
      <c r="U492" s="86" t="str">
        <f t="shared" si="99"/>
        <v>Y</v>
      </c>
      <c r="V492" s="86" t="str">
        <f t="shared" si="100"/>
        <v>Y</v>
      </c>
      <c r="W492" s="34">
        <v>13859.44</v>
      </c>
      <c r="X492" s="4" t="s">
        <v>2756</v>
      </c>
      <c r="Y492" s="2"/>
      <c r="Z492" s="2">
        <v>41068</v>
      </c>
      <c r="AA492" s="84" t="str">
        <f t="shared" si="101"/>
        <v>Y</v>
      </c>
      <c r="AB492" s="35">
        <v>1280</v>
      </c>
      <c r="AC492" s="15">
        <f t="shared" si="102"/>
        <v>1280</v>
      </c>
      <c r="AD492" s="2">
        <v>41122</v>
      </c>
      <c r="AE492" s="92" t="str">
        <f t="shared" si="103"/>
        <v>Complete</v>
      </c>
      <c r="AF492" s="2">
        <v>41150</v>
      </c>
      <c r="AG492" s="4" t="s">
        <v>2756</v>
      </c>
      <c r="AH492" s="89" t="str">
        <f t="shared" si="104"/>
        <v>No Build Required</v>
      </c>
      <c r="AI492" s="1" t="s">
        <v>4508</v>
      </c>
      <c r="AJ492" s="1" t="s">
        <v>4508</v>
      </c>
      <c r="AK492" s="84" t="str">
        <f>IF(Q492="",IF(U492="N","N/A",IF(AL492="","TBD",IF(AL492="N/A","N/A",IF(ISNUMBER(AL492),"Complete","")))),"Removed")</f>
        <v>Complete</v>
      </c>
      <c r="AL492" s="94">
        <v>41152</v>
      </c>
      <c r="AM492" s="89" t="str">
        <f>IF(Q492="",IF(AO492="","TBD",IF(AO492="N/A","N/A",IF(ISNUMBER(AO492),"Complete","TBD"))),"N/A")</f>
        <v>Complete</v>
      </c>
      <c r="AN492" s="2">
        <v>41159</v>
      </c>
      <c r="AO492" s="94">
        <v>41136</v>
      </c>
      <c r="AP492" s="97" t="str">
        <f>IF(Q492="",IF(AK492="Complete",IF(AM492="TBD","Waiting on Router","Ready"),"Pending Fiber Completion"),"Removed")</f>
        <v>Ready</v>
      </c>
      <c r="AQ492" s="2">
        <v>41159</v>
      </c>
      <c r="AR492" s="4"/>
      <c r="AS492" s="7">
        <v>1</v>
      </c>
      <c r="AT492" s="2"/>
      <c r="AU492" s="2"/>
      <c r="AV492" s="4"/>
    </row>
    <row r="493" spans="1:48">
      <c r="A493" s="2"/>
      <c r="B493" s="73" t="s">
        <v>2155</v>
      </c>
      <c r="C493" s="73" t="s">
        <v>138</v>
      </c>
      <c r="D493" s="73" t="s">
        <v>763</v>
      </c>
      <c r="E493" s="4" t="s">
        <v>2719</v>
      </c>
      <c r="F493" s="73" t="s">
        <v>448</v>
      </c>
      <c r="G493" s="73" t="s">
        <v>4852</v>
      </c>
      <c r="H493" s="4" t="s">
        <v>449</v>
      </c>
      <c r="I493" s="4" t="s">
        <v>450</v>
      </c>
      <c r="J493" s="4"/>
      <c r="K493" s="4" t="s">
        <v>3172</v>
      </c>
      <c r="L493" s="4"/>
      <c r="M493" s="4"/>
      <c r="N493" s="4" t="s">
        <v>4094</v>
      </c>
      <c r="O493" s="4">
        <v>736</v>
      </c>
      <c r="P493" s="4"/>
      <c r="Q493" s="4"/>
      <c r="R493" s="4" t="s">
        <v>2727</v>
      </c>
      <c r="S493" s="4" t="s">
        <v>2712</v>
      </c>
      <c r="T493" s="2">
        <v>40878</v>
      </c>
      <c r="U493" s="86" t="str">
        <f t="shared" si="99"/>
        <v>Y</v>
      </c>
      <c r="V493" s="86" t="str">
        <f t="shared" si="100"/>
        <v>Y</v>
      </c>
      <c r="W493" s="34">
        <v>15366.72</v>
      </c>
      <c r="X493" s="4" t="s">
        <v>2756</v>
      </c>
      <c r="Y493" s="2"/>
      <c r="Z493" s="2">
        <v>41053</v>
      </c>
      <c r="AA493" s="84" t="str">
        <f t="shared" si="101"/>
        <v>Y</v>
      </c>
      <c r="AB493" s="35">
        <v>1500</v>
      </c>
      <c r="AC493" s="15">
        <f t="shared" si="102"/>
        <v>1500</v>
      </c>
      <c r="AD493" s="2">
        <v>41122</v>
      </c>
      <c r="AE493" s="92" t="str">
        <f t="shared" si="103"/>
        <v>Complete</v>
      </c>
      <c r="AF493" s="2">
        <v>41060</v>
      </c>
      <c r="AG493" s="4" t="s">
        <v>697</v>
      </c>
      <c r="AH493" s="89" t="str">
        <f t="shared" si="104"/>
        <v>Complete</v>
      </c>
      <c r="AI493" s="2">
        <v>41099</v>
      </c>
      <c r="AJ493" s="2">
        <v>41187</v>
      </c>
      <c r="AK493" s="84" t="str">
        <f>IF(Q493="",IF(U493="N","N/A",IF(AL493="","TBD",IF(AL493="N/A","N/A",IF(ISNUMBER(AL493),"Complete","")))),"Removed")</f>
        <v>Complete</v>
      </c>
      <c r="AL493" s="94">
        <v>41242</v>
      </c>
      <c r="AM493" s="89" t="str">
        <f>IF(Q493="",IF(AO493="","TBD",IF(AO493="N/A","N/A",IF(ISNUMBER(AO493),"Complete","TBD"))),"N/A")</f>
        <v>Complete</v>
      </c>
      <c r="AN493" s="2"/>
      <c r="AO493" s="94">
        <v>40963</v>
      </c>
      <c r="AP493" s="97" t="str">
        <f>IF(Q493="",IF(AK493="Complete",IF(AM493="TBD","Waiting on Router","Ready"),"Pending Fiber Completion"),"Removed")</f>
        <v>Ready</v>
      </c>
      <c r="AQ493" s="2"/>
      <c r="AR493" s="4"/>
      <c r="AS493" s="7">
        <v>1</v>
      </c>
      <c r="AT493" s="2"/>
      <c r="AU493" s="2"/>
      <c r="AV493" s="4"/>
    </row>
    <row r="494" spans="1:48">
      <c r="A494" s="2"/>
      <c r="B494" s="73" t="s">
        <v>2156</v>
      </c>
      <c r="C494" s="73" t="s">
        <v>138</v>
      </c>
      <c r="D494" s="73" t="s">
        <v>763</v>
      </c>
      <c r="E494" s="4" t="s">
        <v>2719</v>
      </c>
      <c r="F494" s="73" t="s">
        <v>537</v>
      </c>
      <c r="G494" s="73" t="s">
        <v>4852</v>
      </c>
      <c r="H494" s="4" t="s">
        <v>538</v>
      </c>
      <c r="I494" s="4" t="s">
        <v>126</v>
      </c>
      <c r="J494" s="4">
        <v>25661</v>
      </c>
      <c r="K494" s="4" t="s">
        <v>3171</v>
      </c>
      <c r="L494" s="4"/>
      <c r="M494" s="4"/>
      <c r="N494" s="4" t="s">
        <v>4216</v>
      </c>
      <c r="O494" s="4">
        <v>766</v>
      </c>
      <c r="P494" s="4"/>
      <c r="Q494" s="4"/>
      <c r="R494" s="4" t="s">
        <v>2727</v>
      </c>
      <c r="S494" s="4" t="s">
        <v>2712</v>
      </c>
      <c r="T494" s="2">
        <v>40886</v>
      </c>
      <c r="U494" s="86" t="str">
        <f t="shared" si="99"/>
        <v>Y</v>
      </c>
      <c r="V494" s="86" t="str">
        <f t="shared" si="100"/>
        <v>Y</v>
      </c>
      <c r="W494" s="34">
        <v>7535.32</v>
      </c>
      <c r="X494" s="4" t="s">
        <v>697</v>
      </c>
      <c r="Y494" s="2">
        <v>40890</v>
      </c>
      <c r="Z494" s="2">
        <v>40899</v>
      </c>
      <c r="AA494" s="84" t="str">
        <f t="shared" si="101"/>
        <v>Y</v>
      </c>
      <c r="AB494" s="35">
        <v>360</v>
      </c>
      <c r="AC494" s="15">
        <f t="shared" si="102"/>
        <v>360</v>
      </c>
      <c r="AD494" s="2">
        <v>41122</v>
      </c>
      <c r="AE494" s="92" t="str">
        <f t="shared" si="103"/>
        <v>Complete</v>
      </c>
      <c r="AF494" s="2">
        <v>40939</v>
      </c>
      <c r="AG494" s="4" t="s">
        <v>2756</v>
      </c>
      <c r="AH494" s="89" t="str">
        <f t="shared" si="104"/>
        <v>No Build Required</v>
      </c>
      <c r="AI494" s="1" t="s">
        <v>4508</v>
      </c>
      <c r="AJ494" s="1" t="s">
        <v>4508</v>
      </c>
      <c r="AK494" s="84" t="str">
        <f>IF(Q494="",IF(U494="N","N/A",IF(AL494="","TBD",IF(AL494="N/A","N/A",IF(ISNUMBER(AL494),"Complete","")))),"Removed")</f>
        <v>Complete</v>
      </c>
      <c r="AL494" s="94">
        <v>40939</v>
      </c>
      <c r="AM494" s="89" t="str">
        <f>IF(Q494="",IF(AO494="","TBD",IF(AO494="N/A","N/A",IF(ISNUMBER(AO494),"Complete","TBD"))),"N/A")</f>
        <v>Complete</v>
      </c>
      <c r="AN494" s="2">
        <v>40939</v>
      </c>
      <c r="AO494" s="94">
        <v>41022</v>
      </c>
      <c r="AP494" s="97" t="str">
        <f>IF(Q494="",IF(AK494="Complete",IF(AM494="TBD","Waiting on Router","Ready"),"Pending Fiber Completion"),"Removed")</f>
        <v>Ready</v>
      </c>
      <c r="AQ494" s="2">
        <v>40939</v>
      </c>
      <c r="AR494" s="4" t="s">
        <v>5187</v>
      </c>
      <c r="AS494" s="7">
        <v>1</v>
      </c>
      <c r="AT494" s="2"/>
      <c r="AU494" s="2"/>
      <c r="AV494" s="4"/>
    </row>
    <row r="495" spans="1:48">
      <c r="A495" s="1"/>
      <c r="B495" s="74" t="s">
        <v>2157</v>
      </c>
      <c r="C495" s="74" t="s">
        <v>138</v>
      </c>
      <c r="D495" s="74" t="s">
        <v>761</v>
      </c>
      <c r="E495" s="9" t="s">
        <v>2719</v>
      </c>
      <c r="F495" s="79" t="s">
        <v>179</v>
      </c>
      <c r="G495" s="74" t="s">
        <v>4852</v>
      </c>
      <c r="H495" s="9" t="s">
        <v>731</v>
      </c>
      <c r="I495" s="9" t="s">
        <v>114</v>
      </c>
      <c r="J495" s="9">
        <v>25601</v>
      </c>
      <c r="K495" s="9" t="s">
        <v>3170</v>
      </c>
      <c r="L495" s="7" t="s">
        <v>3902</v>
      </c>
      <c r="M495" s="9" t="s">
        <v>3903</v>
      </c>
      <c r="N495" s="9" t="s">
        <v>4609</v>
      </c>
      <c r="O495" s="9">
        <v>1352</v>
      </c>
      <c r="P495" s="9"/>
      <c r="Q495" s="7"/>
      <c r="R495" s="7" t="s">
        <v>2727</v>
      </c>
      <c r="S495" s="9"/>
      <c r="T495" s="1">
        <v>40886</v>
      </c>
      <c r="U495" s="87" t="str">
        <f t="shared" si="99"/>
        <v>Y</v>
      </c>
      <c r="V495" s="87" t="str">
        <f t="shared" si="100"/>
        <v>Y</v>
      </c>
      <c r="W495" s="32">
        <v>32978.81</v>
      </c>
      <c r="X495" s="9" t="s">
        <v>2756</v>
      </c>
      <c r="Y495" s="1"/>
      <c r="Z495" s="1">
        <v>41068</v>
      </c>
      <c r="AA495" s="84" t="str">
        <f t="shared" si="101"/>
        <v>Y</v>
      </c>
      <c r="AB495" s="33">
        <v>2029</v>
      </c>
      <c r="AC495" s="15">
        <f t="shared" si="102"/>
        <v>2029</v>
      </c>
      <c r="AD495" s="1">
        <v>41122</v>
      </c>
      <c r="AE495" s="92" t="str">
        <f t="shared" si="103"/>
        <v>Complete</v>
      </c>
      <c r="AF495" s="1">
        <v>41150</v>
      </c>
      <c r="AG495" s="9" t="s">
        <v>2756</v>
      </c>
      <c r="AH495" s="89" t="str">
        <f t="shared" si="104"/>
        <v>No Build Required</v>
      </c>
      <c r="AI495" s="1" t="s">
        <v>4508</v>
      </c>
      <c r="AJ495" s="1" t="s">
        <v>4508</v>
      </c>
      <c r="AK495" s="84" t="str">
        <f>IF(Q495="",IF(U495="N","N/A",IF(AL495="","TBD",IF(AL495="N/A","N/A",IF(ISNUMBER(AL495),"Complete","")))),"Removed")</f>
        <v>Complete</v>
      </c>
      <c r="AL495" s="93">
        <v>41152</v>
      </c>
      <c r="AM495" s="89" t="str">
        <f>IF(Q495="",IF(AO495="","TBD",IF(AO495="N/A","N/A",IF(ISNUMBER(AO495),"Complete","TBD"))),"N/A")</f>
        <v>Complete</v>
      </c>
      <c r="AN495" s="2">
        <v>41159</v>
      </c>
      <c r="AO495" s="93">
        <v>40939</v>
      </c>
      <c r="AP495" s="97" t="str">
        <f>IF(Q495="",IF(AK495="Complete",IF(AM495="TBD","Waiting on Router","Ready"),"Pending Fiber Completion"),"Removed")</f>
        <v>Ready</v>
      </c>
      <c r="AQ495" s="2">
        <v>41159</v>
      </c>
      <c r="AR495" s="7"/>
      <c r="AS495" s="9">
        <v>1</v>
      </c>
      <c r="AT495" s="1"/>
      <c r="AU495" s="1"/>
      <c r="AV495" s="7"/>
    </row>
    <row r="496" spans="1:48">
      <c r="A496" s="1"/>
      <c r="B496" s="72" t="s">
        <v>2158</v>
      </c>
      <c r="C496" s="72" t="s">
        <v>138</v>
      </c>
      <c r="D496" s="72" t="s">
        <v>765</v>
      </c>
      <c r="E496" s="8" t="s">
        <v>2719</v>
      </c>
      <c r="F496" s="73" t="s">
        <v>261</v>
      </c>
      <c r="G496" s="72" t="s">
        <v>4852</v>
      </c>
      <c r="H496" s="8" t="s">
        <v>262</v>
      </c>
      <c r="I496" s="8" t="s">
        <v>263</v>
      </c>
      <c r="J496" s="8">
        <v>25625</v>
      </c>
      <c r="K496" s="8" t="s">
        <v>3169</v>
      </c>
      <c r="L496" s="4" t="s">
        <v>4011</v>
      </c>
      <c r="M496" s="8"/>
      <c r="N496" s="8" t="s">
        <v>4496</v>
      </c>
      <c r="O496" s="8">
        <v>650</v>
      </c>
      <c r="P496" s="8"/>
      <c r="Q496" s="4"/>
      <c r="R496" s="4" t="s">
        <v>2727</v>
      </c>
      <c r="S496" s="8" t="s">
        <v>1727</v>
      </c>
      <c r="T496" s="1">
        <v>40878</v>
      </c>
      <c r="U496" s="77" t="str">
        <f t="shared" si="99"/>
        <v>Y</v>
      </c>
      <c r="V496" s="77" t="str">
        <f t="shared" si="100"/>
        <v>Y</v>
      </c>
      <c r="W496" s="32">
        <v>41247.230000000003</v>
      </c>
      <c r="X496" s="8" t="s">
        <v>697</v>
      </c>
      <c r="Y496" s="1"/>
      <c r="Z496" s="1">
        <v>41068</v>
      </c>
      <c r="AA496" s="84" t="str">
        <f t="shared" si="101"/>
        <v>Y</v>
      </c>
      <c r="AB496" s="33"/>
      <c r="AC496" s="15" t="str">
        <f t="shared" si="102"/>
        <v>TBD</v>
      </c>
      <c r="AD496" s="1">
        <v>41122</v>
      </c>
      <c r="AE496" s="92" t="str">
        <f t="shared" si="103"/>
        <v>Complete</v>
      </c>
      <c r="AF496" s="1">
        <v>41157</v>
      </c>
      <c r="AG496" s="8" t="s">
        <v>2756</v>
      </c>
      <c r="AH496" s="89" t="str">
        <f t="shared" si="104"/>
        <v>No Build Required</v>
      </c>
      <c r="AI496" s="1" t="s">
        <v>4508</v>
      </c>
      <c r="AJ496" s="1" t="s">
        <v>4508</v>
      </c>
      <c r="AK496" s="84" t="str">
        <f>IF(Q496="",IF(U496="N","N/A",IF(AL496="","TBD",IF(AL496="N/A","N/A",IF(ISNUMBER(AL496),"Complete","")))),"Removed")</f>
        <v>Complete</v>
      </c>
      <c r="AL496" s="93">
        <v>41157</v>
      </c>
      <c r="AM496" s="89" t="str">
        <f>IF(Q496="",IF(AO496="","TBD",IF(AO496="N/A","N/A",IF(ISNUMBER(AO496),"Complete","TBD"))),"N/A")</f>
        <v>Complete</v>
      </c>
      <c r="AN496" s="1"/>
      <c r="AO496" s="93">
        <v>41220</v>
      </c>
      <c r="AP496" s="97" t="str">
        <f>IF(Q496="",IF(AK496="Complete",IF(AM496="TBD","Waiting on Router","Ready"),"Pending Fiber Completion"),"Removed")</f>
        <v>Ready</v>
      </c>
      <c r="AQ496" s="1"/>
      <c r="AR496" s="4"/>
      <c r="AS496" s="9">
        <v>1</v>
      </c>
      <c r="AT496" s="1"/>
      <c r="AU496" s="1"/>
      <c r="AV496" s="4"/>
    </row>
    <row r="497" spans="1:48">
      <c r="A497" s="1"/>
      <c r="B497" s="72" t="s">
        <v>2159</v>
      </c>
      <c r="C497" s="72" t="s">
        <v>138</v>
      </c>
      <c r="D497" s="72" t="s">
        <v>710</v>
      </c>
      <c r="E497" s="8" t="s">
        <v>2719</v>
      </c>
      <c r="F497" s="73" t="s">
        <v>1685</v>
      </c>
      <c r="G497" s="72" t="s">
        <v>4852</v>
      </c>
      <c r="H497" s="8" t="s">
        <v>1677</v>
      </c>
      <c r="I497" s="8" t="s">
        <v>51</v>
      </c>
      <c r="J497" s="8">
        <v>25601</v>
      </c>
      <c r="K497" s="8" t="s">
        <v>3168</v>
      </c>
      <c r="L497" s="4" t="s">
        <v>3794</v>
      </c>
      <c r="M497" s="8" t="s">
        <v>3795</v>
      </c>
      <c r="N497" s="8" t="s">
        <v>6697</v>
      </c>
      <c r="O497" s="8">
        <v>1060</v>
      </c>
      <c r="P497" s="8"/>
      <c r="Q497" s="4"/>
      <c r="R497" s="4" t="s">
        <v>2727</v>
      </c>
      <c r="S497" s="8" t="s">
        <v>2714</v>
      </c>
      <c r="T497" s="1">
        <v>41029</v>
      </c>
      <c r="U497" s="77" t="str">
        <f t="shared" si="99"/>
        <v>Y</v>
      </c>
      <c r="V497" s="77" t="str">
        <f t="shared" si="100"/>
        <v>Y</v>
      </c>
      <c r="W497" s="32">
        <v>246967.52</v>
      </c>
      <c r="X497" s="8" t="s">
        <v>697</v>
      </c>
      <c r="Y497" s="1">
        <v>41031</v>
      </c>
      <c r="Z497" s="1">
        <v>41054</v>
      </c>
      <c r="AA497" s="84" t="str">
        <f t="shared" si="101"/>
        <v>Y</v>
      </c>
      <c r="AB497" s="33"/>
      <c r="AC497" s="15" t="str">
        <f t="shared" si="102"/>
        <v>TBD</v>
      </c>
      <c r="AD497" s="1">
        <v>41122</v>
      </c>
      <c r="AE497" s="92" t="str">
        <f t="shared" si="103"/>
        <v>Complete</v>
      </c>
      <c r="AF497" s="1">
        <v>41260</v>
      </c>
      <c r="AG497" s="8" t="s">
        <v>2756</v>
      </c>
      <c r="AH497" s="89" t="str">
        <f t="shared" si="104"/>
        <v>No Build Required</v>
      </c>
      <c r="AI497" s="1" t="s">
        <v>4508</v>
      </c>
      <c r="AJ497" s="1" t="s">
        <v>4508</v>
      </c>
      <c r="AK497" s="84" t="str">
        <f>IF(Q497="",IF(U497="N","N/A",IF(AL497="","TBD",IF(AL497="N/A","N/A",IF(ISNUMBER(AL497),"Complete","")))),"Removed")</f>
        <v>Complete</v>
      </c>
      <c r="AL497" s="93">
        <v>41260</v>
      </c>
      <c r="AM497" s="89" t="str">
        <f>IF(Q497="",IF(AO497="","TBD",IF(AO497="N/A","N/A",IF(ISNUMBER(AO497),"Complete","TBD"))),"N/A")</f>
        <v>Complete</v>
      </c>
      <c r="AN497" s="1">
        <v>41260</v>
      </c>
      <c r="AO497" s="93">
        <v>40921</v>
      </c>
      <c r="AP497" s="97" t="str">
        <f>IF(Q497="",IF(AK497="Complete",IF(AM497="TBD","Waiting on Router","Ready"),"Pending Fiber Completion"),"Removed")</f>
        <v>Ready</v>
      </c>
      <c r="AQ497" s="1"/>
      <c r="AR497" s="4"/>
      <c r="AS497" s="9">
        <v>1</v>
      </c>
      <c r="AT497" s="1"/>
      <c r="AU497" s="1"/>
      <c r="AV497" s="4"/>
    </row>
    <row r="498" spans="1:48">
      <c r="A498" s="1"/>
      <c r="B498" s="72" t="s">
        <v>2160</v>
      </c>
      <c r="C498" s="72" t="s">
        <v>138</v>
      </c>
      <c r="D498" s="72" t="s">
        <v>710</v>
      </c>
      <c r="E498" s="8" t="s">
        <v>2719</v>
      </c>
      <c r="F498" s="73" t="s">
        <v>4766</v>
      </c>
      <c r="G498" s="72" t="s">
        <v>4852</v>
      </c>
      <c r="H498" s="8" t="s">
        <v>1744</v>
      </c>
      <c r="I498" s="8"/>
      <c r="J498" s="8"/>
      <c r="K498" s="8"/>
      <c r="L498" s="4" t="s">
        <v>3786</v>
      </c>
      <c r="M498" s="8" t="s">
        <v>3787</v>
      </c>
      <c r="N498" s="8" t="s">
        <v>4274</v>
      </c>
      <c r="O498" s="8">
        <v>1073</v>
      </c>
      <c r="P498" s="8"/>
      <c r="Q498" s="4"/>
      <c r="R498" s="4" t="s">
        <v>2727</v>
      </c>
      <c r="S498" s="8" t="s">
        <v>2714</v>
      </c>
      <c r="T498" s="1">
        <v>40889</v>
      </c>
      <c r="U498" s="77" t="str">
        <f t="shared" si="99"/>
        <v>Y</v>
      </c>
      <c r="V498" s="77" t="str">
        <f t="shared" si="100"/>
        <v>Y</v>
      </c>
      <c r="W498" s="32">
        <v>8763.48</v>
      </c>
      <c r="X498" s="8" t="s">
        <v>2756</v>
      </c>
      <c r="Y498" s="1"/>
      <c r="Z498" s="1">
        <v>40896</v>
      </c>
      <c r="AA498" s="84" t="str">
        <f t="shared" si="101"/>
        <v>Y</v>
      </c>
      <c r="AB498" s="33">
        <v>483</v>
      </c>
      <c r="AC498" s="15">
        <f t="shared" si="102"/>
        <v>483</v>
      </c>
      <c r="AD498" s="1">
        <v>41122</v>
      </c>
      <c r="AE498" s="92" t="str">
        <f t="shared" si="103"/>
        <v>Complete</v>
      </c>
      <c r="AF498" s="1">
        <v>40925</v>
      </c>
      <c r="AG498" s="8" t="s">
        <v>2756</v>
      </c>
      <c r="AH498" s="89" t="str">
        <f t="shared" si="104"/>
        <v>No Build Required</v>
      </c>
      <c r="AI498" s="1" t="s">
        <v>4508</v>
      </c>
      <c r="AJ498" s="1" t="s">
        <v>4508</v>
      </c>
      <c r="AK498" s="84" t="str">
        <f>IF(Q498="",IF(U498="N","N/A",IF(AL498="","TBD",IF(AL498="N/A","N/A",IF(ISNUMBER(AL498),"Complete","")))),"Removed")</f>
        <v>Complete</v>
      </c>
      <c r="AL498" s="93">
        <v>40925</v>
      </c>
      <c r="AM498" s="89" t="str">
        <f>IF(Q498="",IF(AO498="","TBD",IF(AO498="N/A","N/A",IF(ISNUMBER(AO498),"Complete","TBD"))),"N/A")</f>
        <v>Complete</v>
      </c>
      <c r="AN498" s="1">
        <v>40933</v>
      </c>
      <c r="AO498" s="93">
        <v>40921</v>
      </c>
      <c r="AP498" s="97" t="str">
        <f>IF(Q498="",IF(AK498="Complete",IF(AM498="TBD","Waiting on Router","Ready"),"Pending Fiber Completion"),"Removed")</f>
        <v>Ready</v>
      </c>
      <c r="AQ498" s="1">
        <v>40934</v>
      </c>
      <c r="AR498" s="4"/>
      <c r="AS498" s="9">
        <v>1</v>
      </c>
      <c r="AT498" s="1"/>
      <c r="AU498" s="1"/>
      <c r="AV498" s="4"/>
    </row>
    <row r="499" spans="1:48">
      <c r="A499" s="13"/>
      <c r="B499" s="75" t="s">
        <v>5143</v>
      </c>
      <c r="C499" s="75" t="s">
        <v>138</v>
      </c>
      <c r="D499" s="75" t="s">
        <v>4566</v>
      </c>
      <c r="E499" s="6" t="s">
        <v>2719</v>
      </c>
      <c r="F499" s="82" t="s">
        <v>5099</v>
      </c>
      <c r="G499" s="81" t="s">
        <v>4851</v>
      </c>
      <c r="H499" s="38" t="s">
        <v>5984</v>
      </c>
      <c r="I499" s="6" t="s">
        <v>5946</v>
      </c>
      <c r="J499" s="6">
        <v>25508</v>
      </c>
      <c r="K499" s="6"/>
      <c r="L499" s="11"/>
      <c r="M499" s="6"/>
      <c r="N499" s="6" t="s">
        <v>5985</v>
      </c>
      <c r="O499" s="6">
        <v>998</v>
      </c>
      <c r="P499" s="6"/>
      <c r="Q499" s="11"/>
      <c r="R499" s="11" t="s">
        <v>5222</v>
      </c>
      <c r="S499" s="6"/>
      <c r="T499" s="13"/>
      <c r="U499" s="77" t="str">
        <f t="shared" si="99"/>
        <v>N</v>
      </c>
      <c r="V499" s="77" t="str">
        <f t="shared" si="100"/>
        <v>N/A</v>
      </c>
      <c r="W499" s="22"/>
      <c r="X499" s="6" t="s">
        <v>4508</v>
      </c>
      <c r="Y499" s="13"/>
      <c r="Z499" s="13"/>
      <c r="AA499" s="84" t="str">
        <f t="shared" si="101"/>
        <v>N/A</v>
      </c>
      <c r="AB499" s="23">
        <v>0</v>
      </c>
      <c r="AC499" s="15">
        <f t="shared" si="102"/>
        <v>0</v>
      </c>
      <c r="AD499" s="13"/>
      <c r="AE499" s="92" t="str">
        <f t="shared" si="103"/>
        <v>N/A</v>
      </c>
      <c r="AF499" s="13"/>
      <c r="AG499" s="6" t="s">
        <v>2756</v>
      </c>
      <c r="AH499" s="89" t="str">
        <f t="shared" si="104"/>
        <v>No Build Required</v>
      </c>
      <c r="AI499" s="1" t="s">
        <v>4508</v>
      </c>
      <c r="AJ499" s="1" t="s">
        <v>4508</v>
      </c>
      <c r="AK499" s="84" t="str">
        <f>IF(Q499="",IF(U499="N","N/A",IF(AL499="","TBD",IF(AL499="N/A","N/A",IF(ISNUMBER(AL499),"Complete","")))),"Removed")</f>
        <v>N/A</v>
      </c>
      <c r="AL499" s="95" t="s">
        <v>4508</v>
      </c>
      <c r="AM499" s="89" t="str">
        <f>IF(Q499="",IF(AO499="","TBD",IF(AO499="N/A","N/A",IF(ISNUMBER(AO499),"Complete","TBD"))),"N/A")</f>
        <v>Complete</v>
      </c>
      <c r="AN499" s="13"/>
      <c r="AO499" s="95">
        <v>41311</v>
      </c>
      <c r="AP499" s="97" t="str">
        <f>IF(Q499="",IF(AK499="N/A",IF(AM499="TBD","Waiting on Router","Ready"),"TBD"),"Removed")</f>
        <v>Ready</v>
      </c>
      <c r="AQ499" s="13"/>
      <c r="AR499" s="11"/>
      <c r="AS499" s="11">
        <v>2</v>
      </c>
      <c r="AT499" s="13"/>
      <c r="AU499" s="13"/>
      <c r="AV499" s="11"/>
    </row>
    <row r="500" spans="1:48">
      <c r="A500" s="13"/>
      <c r="B500" s="75" t="s">
        <v>5144</v>
      </c>
      <c r="C500" s="75" t="s">
        <v>138</v>
      </c>
      <c r="D500" s="75" t="s">
        <v>4566</v>
      </c>
      <c r="E500" s="6" t="s">
        <v>2719</v>
      </c>
      <c r="F500" s="82" t="s">
        <v>5100</v>
      </c>
      <c r="G500" s="81" t="s">
        <v>4851</v>
      </c>
      <c r="H500" s="38" t="s">
        <v>5986</v>
      </c>
      <c r="I500" s="6" t="s">
        <v>114</v>
      </c>
      <c r="J500" s="6">
        <v>25601</v>
      </c>
      <c r="K500" s="6"/>
      <c r="L500" s="11"/>
      <c r="M500" s="6"/>
      <c r="N500" s="6" t="s">
        <v>5987</v>
      </c>
      <c r="O500" s="6">
        <v>992</v>
      </c>
      <c r="P500" s="6"/>
      <c r="Q500" s="11"/>
      <c r="R500" s="11" t="s">
        <v>5222</v>
      </c>
      <c r="S500" s="6"/>
      <c r="T500" s="13"/>
      <c r="U500" s="77" t="str">
        <f t="shared" si="99"/>
        <v>N</v>
      </c>
      <c r="V500" s="77" t="str">
        <f t="shared" si="100"/>
        <v>N/A</v>
      </c>
      <c r="W500" s="22"/>
      <c r="X500" s="6" t="s">
        <v>4508</v>
      </c>
      <c r="Y500" s="13"/>
      <c r="Z500" s="13"/>
      <c r="AA500" s="84" t="str">
        <f t="shared" si="101"/>
        <v>N/A</v>
      </c>
      <c r="AB500" s="23">
        <v>0</v>
      </c>
      <c r="AC500" s="15">
        <f t="shared" si="102"/>
        <v>0</v>
      </c>
      <c r="AD500" s="13"/>
      <c r="AE500" s="92" t="str">
        <f t="shared" si="103"/>
        <v>N/A</v>
      </c>
      <c r="AF500" s="13"/>
      <c r="AG500" s="6" t="s">
        <v>2756</v>
      </c>
      <c r="AH500" s="89" t="str">
        <f t="shared" si="104"/>
        <v>No Build Required</v>
      </c>
      <c r="AI500" s="1" t="s">
        <v>4508</v>
      </c>
      <c r="AJ500" s="1" t="s">
        <v>4508</v>
      </c>
      <c r="AK500" s="84" t="str">
        <f>IF(Q500="",IF(U500="N","N/A",IF(AL500="","TBD",IF(AL500="N/A","N/A",IF(ISNUMBER(AL500),"Complete","")))),"Removed")</f>
        <v>N/A</v>
      </c>
      <c r="AL500" s="95" t="s">
        <v>4508</v>
      </c>
      <c r="AM500" s="89" t="str">
        <f>IF(Q500="",IF(AO500="","TBD",IF(AO500="N/A","N/A",IF(ISNUMBER(AO500),"Complete","TBD"))),"N/A")</f>
        <v>Complete</v>
      </c>
      <c r="AN500" s="13"/>
      <c r="AO500" s="95">
        <v>41311</v>
      </c>
      <c r="AP500" s="97" t="str">
        <f>IF(Q500="",IF(AK500="N/A",IF(AM500="TBD","Waiting on Router","Ready"),"TBD"),"Removed")</f>
        <v>Ready</v>
      </c>
      <c r="AQ500" s="13"/>
      <c r="AR500" s="11"/>
      <c r="AS500" s="11">
        <v>2</v>
      </c>
      <c r="AT500" s="13"/>
      <c r="AU500" s="13"/>
      <c r="AV500" s="11"/>
    </row>
    <row r="501" spans="1:48">
      <c r="A501" s="13"/>
      <c r="B501" s="75" t="s">
        <v>5145</v>
      </c>
      <c r="C501" s="75" t="s">
        <v>138</v>
      </c>
      <c r="D501" s="75" t="s">
        <v>4566</v>
      </c>
      <c r="E501" s="6" t="s">
        <v>2719</v>
      </c>
      <c r="F501" s="82" t="s">
        <v>5101</v>
      </c>
      <c r="G501" s="81" t="s">
        <v>4851</v>
      </c>
      <c r="H501" s="38" t="s">
        <v>5988</v>
      </c>
      <c r="I501" s="6" t="s">
        <v>5989</v>
      </c>
      <c r="J501" s="6">
        <v>25637</v>
      </c>
      <c r="K501" s="6"/>
      <c r="L501" s="11"/>
      <c r="M501" s="6"/>
      <c r="N501" s="6" t="s">
        <v>5990</v>
      </c>
      <c r="O501" s="6">
        <v>977</v>
      </c>
      <c r="P501" s="6"/>
      <c r="Q501" s="11"/>
      <c r="R501" s="11" t="s">
        <v>5222</v>
      </c>
      <c r="S501" s="6"/>
      <c r="T501" s="13"/>
      <c r="U501" s="77" t="str">
        <f t="shared" si="99"/>
        <v>N</v>
      </c>
      <c r="V501" s="77" t="str">
        <f t="shared" si="100"/>
        <v>N/A</v>
      </c>
      <c r="W501" s="22"/>
      <c r="X501" s="6" t="s">
        <v>4508</v>
      </c>
      <c r="Y501" s="13"/>
      <c r="Z501" s="13"/>
      <c r="AA501" s="84" t="str">
        <f t="shared" si="101"/>
        <v>N/A</v>
      </c>
      <c r="AB501" s="23">
        <v>0</v>
      </c>
      <c r="AC501" s="15">
        <f t="shared" si="102"/>
        <v>0</v>
      </c>
      <c r="AD501" s="13"/>
      <c r="AE501" s="92" t="str">
        <f t="shared" si="103"/>
        <v>N/A</v>
      </c>
      <c r="AF501" s="13"/>
      <c r="AG501" s="6" t="s">
        <v>2756</v>
      </c>
      <c r="AH501" s="89" t="str">
        <f t="shared" si="104"/>
        <v>No Build Required</v>
      </c>
      <c r="AI501" s="1" t="s">
        <v>4508</v>
      </c>
      <c r="AJ501" s="1" t="s">
        <v>4508</v>
      </c>
      <c r="AK501" s="84" t="str">
        <f>IF(Q501="",IF(U501="N","N/A",IF(AL501="","TBD",IF(AL501="N/A","N/A",IF(ISNUMBER(AL501),"Complete","")))),"Removed")</f>
        <v>N/A</v>
      </c>
      <c r="AL501" s="95" t="s">
        <v>4508</v>
      </c>
      <c r="AM501" s="89" t="str">
        <f>IF(Q501="",IF(AO501="","TBD",IF(AO501="N/A","N/A",IF(ISNUMBER(AO501),"Complete","TBD"))),"N/A")</f>
        <v>Complete</v>
      </c>
      <c r="AN501" s="13"/>
      <c r="AO501" s="95">
        <v>41309</v>
      </c>
      <c r="AP501" s="97" t="str">
        <f>IF(Q501="",IF(AK501="N/A",IF(AM501="TBD","Waiting on Router","Ready"),"TBD"),"Removed")</f>
        <v>Ready</v>
      </c>
      <c r="AQ501" s="13"/>
      <c r="AR501" s="11"/>
      <c r="AS501" s="11">
        <v>2</v>
      </c>
      <c r="AT501" s="13"/>
      <c r="AU501" s="13"/>
      <c r="AV501" s="11"/>
    </row>
    <row r="502" spans="1:48" ht="31.5">
      <c r="A502" s="1"/>
      <c r="B502" s="72" t="s">
        <v>2161</v>
      </c>
      <c r="C502" s="72" t="s">
        <v>161</v>
      </c>
      <c r="D502" s="72" t="s">
        <v>1453</v>
      </c>
      <c r="E502" s="19" t="s">
        <v>2717</v>
      </c>
      <c r="F502" s="73" t="s">
        <v>1477</v>
      </c>
      <c r="G502" s="72" t="s">
        <v>4852</v>
      </c>
      <c r="H502" s="8" t="s">
        <v>1521</v>
      </c>
      <c r="I502" s="8" t="s">
        <v>107</v>
      </c>
      <c r="J502" s="8">
        <v>26554</v>
      </c>
      <c r="K502" s="8" t="s">
        <v>3167</v>
      </c>
      <c r="L502" s="4" t="s">
        <v>3637</v>
      </c>
      <c r="M502" s="8" t="s">
        <v>3638</v>
      </c>
      <c r="N502" s="8" t="s">
        <v>4236</v>
      </c>
      <c r="O502" s="8">
        <v>596</v>
      </c>
      <c r="P502" s="19" t="s">
        <v>4872</v>
      </c>
      <c r="Q502" s="4"/>
      <c r="R502" s="4" t="s">
        <v>2727</v>
      </c>
      <c r="S502" s="8" t="s">
        <v>2712</v>
      </c>
      <c r="T502" s="1">
        <v>40648</v>
      </c>
      <c r="U502" s="84" t="str">
        <f t="shared" si="99"/>
        <v>Y</v>
      </c>
      <c r="V502" s="84" t="str">
        <f t="shared" si="100"/>
        <v>Y</v>
      </c>
      <c r="W502" s="32">
        <v>5441.9</v>
      </c>
      <c r="X502" s="8" t="s">
        <v>2756</v>
      </c>
      <c r="Y502" s="1"/>
      <c r="Z502" s="1">
        <v>40689</v>
      </c>
      <c r="AA502" s="84" t="str">
        <f t="shared" si="101"/>
        <v>Y</v>
      </c>
      <c r="AB502" s="33">
        <v>515</v>
      </c>
      <c r="AC502" s="15">
        <f t="shared" si="102"/>
        <v>515</v>
      </c>
      <c r="AD502" s="1">
        <v>40940</v>
      </c>
      <c r="AE502" s="92" t="str">
        <f t="shared" si="103"/>
        <v>Complete</v>
      </c>
      <c r="AF502" s="1">
        <v>40989</v>
      </c>
      <c r="AG502" s="8" t="s">
        <v>697</v>
      </c>
      <c r="AH502" s="89" t="str">
        <f t="shared" si="104"/>
        <v>Complete</v>
      </c>
      <c r="AI502" s="1">
        <v>41088</v>
      </c>
      <c r="AJ502" s="1">
        <v>41059</v>
      </c>
      <c r="AK502" s="84" t="str">
        <f>IF(Q502="",IF(U502="N","N/A",IF(AL502="","TBD",IF(AL502="N/A","N/A",IF(ISNUMBER(AL502),"Complete","")))),"Removed")</f>
        <v>Complete</v>
      </c>
      <c r="AL502" s="94">
        <v>41109</v>
      </c>
      <c r="AM502" s="89" t="str">
        <f>IF(Q502="",IF(AO502="","TBD",IF(AO502="N/A","N/A",IF(ISNUMBER(AO502),"Complete","TBD"))),"N/A")</f>
        <v>Complete</v>
      </c>
      <c r="AN502" s="1">
        <v>41166</v>
      </c>
      <c r="AO502" s="93">
        <v>41151</v>
      </c>
      <c r="AP502" s="97" t="str">
        <f>IF(Q502="",IF(AK502="Complete",IF(AM502="TBD","Waiting on Router","Ready"),"Pending Fiber Completion"),"Removed")</f>
        <v>Ready</v>
      </c>
      <c r="AQ502" s="1">
        <v>41166</v>
      </c>
      <c r="AR502" s="4" t="s">
        <v>4794</v>
      </c>
      <c r="AS502" s="9">
        <v>1</v>
      </c>
      <c r="AT502" s="1"/>
      <c r="AU502" s="1"/>
      <c r="AV502" s="4"/>
    </row>
    <row r="503" spans="1:48">
      <c r="A503" s="1"/>
      <c r="B503" s="72" t="s">
        <v>2162</v>
      </c>
      <c r="C503" s="72" t="s">
        <v>161</v>
      </c>
      <c r="D503" s="72" t="s">
        <v>1426</v>
      </c>
      <c r="E503" s="19" t="s">
        <v>2717</v>
      </c>
      <c r="F503" s="73" t="s">
        <v>1435</v>
      </c>
      <c r="G503" s="72" t="s">
        <v>4852</v>
      </c>
      <c r="H503" s="8" t="s">
        <v>1438</v>
      </c>
      <c r="I503" s="8" t="s">
        <v>107</v>
      </c>
      <c r="J503" s="8">
        <v>26554</v>
      </c>
      <c r="K503" s="8" t="s">
        <v>3166</v>
      </c>
      <c r="L503" s="4" t="s">
        <v>2757</v>
      </c>
      <c r="M503" s="8" t="s">
        <v>2760</v>
      </c>
      <c r="N503" s="8" t="s">
        <v>4517</v>
      </c>
      <c r="O503" s="8">
        <v>478</v>
      </c>
      <c r="P503" s="19"/>
      <c r="Q503" s="4"/>
      <c r="R503" s="4" t="s">
        <v>2727</v>
      </c>
      <c r="S503" s="8" t="s">
        <v>1727</v>
      </c>
      <c r="T503" s="1">
        <v>40648</v>
      </c>
      <c r="U503" s="84" t="str">
        <f t="shared" si="99"/>
        <v>Y</v>
      </c>
      <c r="V503" s="84" t="str">
        <f t="shared" si="100"/>
        <v>Y</v>
      </c>
      <c r="W503" s="32">
        <v>16423.02</v>
      </c>
      <c r="X503" s="8" t="s">
        <v>2756</v>
      </c>
      <c r="Y503" s="1"/>
      <c r="Z503" s="1">
        <v>40925</v>
      </c>
      <c r="AA503" s="84" t="str">
        <f t="shared" si="101"/>
        <v>Y</v>
      </c>
      <c r="AB503" s="33">
        <v>1987</v>
      </c>
      <c r="AC503" s="15">
        <f t="shared" si="102"/>
        <v>1987</v>
      </c>
      <c r="AD503" s="1">
        <v>40940</v>
      </c>
      <c r="AE503" s="92" t="str">
        <f t="shared" si="103"/>
        <v>Complete</v>
      </c>
      <c r="AF503" s="1">
        <v>40973</v>
      </c>
      <c r="AG503" s="8" t="s">
        <v>697</v>
      </c>
      <c r="AH503" s="89" t="str">
        <f t="shared" si="104"/>
        <v>Complete</v>
      </c>
      <c r="AI503" s="1">
        <v>41122</v>
      </c>
      <c r="AJ503" s="1">
        <v>41130</v>
      </c>
      <c r="AK503" s="84" t="str">
        <f>IF(Q503="",IF(U503="N","N/A",IF(AL503="","TBD",IF(AL503="N/A","N/A",IF(ISNUMBER(AL503),"Complete","")))),"Removed")</f>
        <v>Complete</v>
      </c>
      <c r="AL503" s="94">
        <v>41110</v>
      </c>
      <c r="AM503" s="89" t="str">
        <f>IF(Q503="",IF(AO503="","TBD",IF(AO503="N/A","N/A",IF(ISNUMBER(AO503),"Complete","TBD"))),"N/A")</f>
        <v>Complete</v>
      </c>
      <c r="AN503" s="1"/>
      <c r="AO503" s="93">
        <v>41227</v>
      </c>
      <c r="AP503" s="97" t="str">
        <f>IF(Q503="",IF(AK503="Complete",IF(AM503="TBD","Waiting on Router","Ready"),"Pending Fiber Completion"),"Removed")</f>
        <v>Ready</v>
      </c>
      <c r="AQ503" s="1"/>
      <c r="AR503" s="4"/>
      <c r="AS503" s="9">
        <v>1</v>
      </c>
      <c r="AT503" s="1"/>
      <c r="AU503" s="1"/>
      <c r="AV503" s="4"/>
    </row>
    <row r="504" spans="1:48">
      <c r="A504" s="1">
        <v>40753</v>
      </c>
      <c r="B504" s="72" t="s">
        <v>2163</v>
      </c>
      <c r="C504" s="72" t="s">
        <v>161</v>
      </c>
      <c r="D504" s="72" t="s">
        <v>774</v>
      </c>
      <c r="E504" s="18" t="s">
        <v>2717</v>
      </c>
      <c r="F504" s="73" t="s">
        <v>1014</v>
      </c>
      <c r="G504" s="72" t="s">
        <v>4851</v>
      </c>
      <c r="H504" s="8" t="s">
        <v>5991</v>
      </c>
      <c r="I504" s="8" t="s">
        <v>107</v>
      </c>
      <c r="J504" s="8">
        <v>26554</v>
      </c>
      <c r="K504" s="8" t="s">
        <v>5992</v>
      </c>
      <c r="L504" s="4" t="s">
        <v>5993</v>
      </c>
      <c r="M504" s="8" t="s">
        <v>5994</v>
      </c>
      <c r="N504" s="8" t="s">
        <v>5995</v>
      </c>
      <c r="O504" s="8">
        <v>340</v>
      </c>
      <c r="P504" s="18"/>
      <c r="Q504" s="4"/>
      <c r="R504" s="4" t="s">
        <v>4071</v>
      </c>
      <c r="S504" s="8" t="s">
        <v>2713</v>
      </c>
      <c r="T504" s="1"/>
      <c r="U504" s="77" t="str">
        <f t="shared" si="99"/>
        <v>N</v>
      </c>
      <c r="V504" s="77" t="str">
        <f t="shared" si="100"/>
        <v>N/A</v>
      </c>
      <c r="W504" s="32"/>
      <c r="X504" s="6" t="s">
        <v>4508</v>
      </c>
      <c r="Y504" s="1"/>
      <c r="Z504" s="1"/>
      <c r="AA504" s="84" t="str">
        <f t="shared" si="101"/>
        <v>N/A</v>
      </c>
      <c r="AB504" s="23">
        <v>0</v>
      </c>
      <c r="AC504" s="15">
        <f t="shared" si="102"/>
        <v>0</v>
      </c>
      <c r="AD504" s="1"/>
      <c r="AE504" s="92" t="str">
        <f t="shared" si="103"/>
        <v>N/A</v>
      </c>
      <c r="AF504" s="1"/>
      <c r="AG504" s="8" t="s">
        <v>2756</v>
      </c>
      <c r="AH504" s="89" t="str">
        <f t="shared" si="104"/>
        <v>No Build Required</v>
      </c>
      <c r="AI504" s="1" t="s">
        <v>4508</v>
      </c>
      <c r="AJ504" s="1" t="s">
        <v>4508</v>
      </c>
      <c r="AK504" s="84" t="str">
        <f>IF(Q504="",IF(U504="N","N/A",IF(AL504="","TBD",IF(AL504="N/A","N/A",IF(ISNUMBER(AL504),"Complete","")))),"Removed")</f>
        <v>N/A</v>
      </c>
      <c r="AL504" s="95" t="s">
        <v>4508</v>
      </c>
      <c r="AM504" s="89" t="str">
        <f>IF(Q504="",IF(AO504="","TBD",IF(AO504="N/A","N/A",IF(ISNUMBER(AO504),"Complete","TBD"))),"N/A")</f>
        <v>Complete</v>
      </c>
      <c r="AN504" s="1">
        <v>40912</v>
      </c>
      <c r="AO504" s="93">
        <v>40827</v>
      </c>
      <c r="AP504" s="97" t="str">
        <f>IF(Q504="",IF(AK504="N/A",IF(AM504="TBD","Waiting on Router","Ready"),"TBD"),"Removed")</f>
        <v>Ready</v>
      </c>
      <c r="AQ504" s="1">
        <v>40913</v>
      </c>
      <c r="AR504" s="4"/>
      <c r="AS504" s="9">
        <v>1</v>
      </c>
      <c r="AT504" s="1"/>
      <c r="AU504" s="1"/>
      <c r="AV504" s="4"/>
    </row>
    <row r="505" spans="1:48">
      <c r="A505" s="2">
        <v>40753</v>
      </c>
      <c r="B505" s="73" t="s">
        <v>2164</v>
      </c>
      <c r="C505" s="73" t="s">
        <v>161</v>
      </c>
      <c r="D505" s="73" t="s">
        <v>774</v>
      </c>
      <c r="E505" s="3" t="s">
        <v>2717</v>
      </c>
      <c r="F505" s="73" t="s">
        <v>1015</v>
      </c>
      <c r="G505" s="73" t="s">
        <v>4851</v>
      </c>
      <c r="H505" s="4" t="s">
        <v>5996</v>
      </c>
      <c r="I505" s="4" t="s">
        <v>5997</v>
      </c>
      <c r="J505" s="4">
        <v>26559</v>
      </c>
      <c r="K505" s="4" t="s">
        <v>5998</v>
      </c>
      <c r="L505" s="4" t="s">
        <v>5993</v>
      </c>
      <c r="M505" s="4" t="s">
        <v>5994</v>
      </c>
      <c r="N505" s="4" t="s">
        <v>5999</v>
      </c>
      <c r="O505" s="4">
        <v>341</v>
      </c>
      <c r="P505" s="3"/>
      <c r="Q505" s="4"/>
      <c r="R505" s="4" t="s">
        <v>4071</v>
      </c>
      <c r="S505" s="4" t="s">
        <v>2713</v>
      </c>
      <c r="T505" s="2"/>
      <c r="U505" s="77" t="str">
        <f t="shared" si="99"/>
        <v>N</v>
      </c>
      <c r="V505" s="77" t="str">
        <f t="shared" si="100"/>
        <v>N/A</v>
      </c>
      <c r="W505" s="34"/>
      <c r="X505" s="6" t="s">
        <v>4508</v>
      </c>
      <c r="Y505" s="2"/>
      <c r="Z505" s="2"/>
      <c r="AA505" s="84" t="str">
        <f t="shared" si="101"/>
        <v>N/A</v>
      </c>
      <c r="AB505" s="23">
        <v>0</v>
      </c>
      <c r="AC505" s="15">
        <f t="shared" si="102"/>
        <v>0</v>
      </c>
      <c r="AD505" s="2"/>
      <c r="AE505" s="92" t="str">
        <f t="shared" si="103"/>
        <v>N/A</v>
      </c>
      <c r="AF505" s="2"/>
      <c r="AG505" s="4" t="s">
        <v>2756</v>
      </c>
      <c r="AH505" s="89" t="str">
        <f t="shared" si="104"/>
        <v>No Build Required</v>
      </c>
      <c r="AI505" s="2" t="s">
        <v>4508</v>
      </c>
      <c r="AJ505" s="2" t="s">
        <v>4508</v>
      </c>
      <c r="AK505" s="84" t="str">
        <f>IF(Q505="",IF(U505="N","N/A",IF(AL505="","TBD",IF(AL505="N/A","N/A",IF(ISNUMBER(AL505),"Complete","")))),"Removed")</f>
        <v>N/A</v>
      </c>
      <c r="AL505" s="95" t="s">
        <v>4508</v>
      </c>
      <c r="AM505" s="89" t="str">
        <f>IF(Q505="",IF(AO505="","TBD",IF(AO505="N/A","N/A",IF(ISNUMBER(AO505),"Complete","TBD"))),"N/A")</f>
        <v>Complete</v>
      </c>
      <c r="AN505" s="2">
        <v>40912</v>
      </c>
      <c r="AO505" s="94">
        <v>40826</v>
      </c>
      <c r="AP505" s="97" t="str">
        <f>IF(Q505="",IF(AK505="N/A",IF(AM505="TBD","Waiting on Router","Ready"),"TBD"),"Removed")</f>
        <v>Ready</v>
      </c>
      <c r="AQ505" s="2">
        <v>40913</v>
      </c>
      <c r="AR505" s="4"/>
      <c r="AS505" s="7">
        <v>1</v>
      </c>
      <c r="AT505" s="2"/>
      <c r="AU505" s="2"/>
      <c r="AV505" s="4"/>
    </row>
    <row r="506" spans="1:48">
      <c r="A506" s="2">
        <v>40753</v>
      </c>
      <c r="B506" s="73" t="s">
        <v>2165</v>
      </c>
      <c r="C506" s="73" t="s">
        <v>161</v>
      </c>
      <c r="D506" s="73" t="s">
        <v>774</v>
      </c>
      <c r="E506" s="3" t="s">
        <v>2717</v>
      </c>
      <c r="F506" s="73" t="s">
        <v>1016</v>
      </c>
      <c r="G506" s="73" t="s">
        <v>4851</v>
      </c>
      <c r="H506" s="4" t="s">
        <v>6000</v>
      </c>
      <c r="I506" s="4" t="s">
        <v>636</v>
      </c>
      <c r="J506" s="4">
        <v>26582</v>
      </c>
      <c r="K506" s="4" t="s">
        <v>6001</v>
      </c>
      <c r="L506" s="4" t="s">
        <v>5993</v>
      </c>
      <c r="M506" s="4" t="s">
        <v>5994</v>
      </c>
      <c r="N506" s="4" t="s">
        <v>6002</v>
      </c>
      <c r="O506" s="4">
        <v>342</v>
      </c>
      <c r="P506" s="3"/>
      <c r="Q506" s="4"/>
      <c r="R506" s="4" t="s">
        <v>4071</v>
      </c>
      <c r="S506" s="4" t="s">
        <v>2713</v>
      </c>
      <c r="T506" s="2"/>
      <c r="U506" s="77" t="str">
        <f t="shared" si="99"/>
        <v>N</v>
      </c>
      <c r="V506" s="77" t="str">
        <f t="shared" si="100"/>
        <v>N/A</v>
      </c>
      <c r="W506" s="34"/>
      <c r="X506" s="6" t="s">
        <v>4508</v>
      </c>
      <c r="Y506" s="2"/>
      <c r="Z506" s="2"/>
      <c r="AA506" s="84" t="str">
        <f t="shared" si="101"/>
        <v>N/A</v>
      </c>
      <c r="AB506" s="23">
        <v>0</v>
      </c>
      <c r="AC506" s="15">
        <f t="shared" si="102"/>
        <v>0</v>
      </c>
      <c r="AD506" s="2"/>
      <c r="AE506" s="92" t="str">
        <f t="shared" si="103"/>
        <v>N/A</v>
      </c>
      <c r="AF506" s="2"/>
      <c r="AG506" s="4" t="s">
        <v>2756</v>
      </c>
      <c r="AH506" s="89" t="str">
        <f t="shared" si="104"/>
        <v>No Build Required</v>
      </c>
      <c r="AI506" s="2" t="s">
        <v>4508</v>
      </c>
      <c r="AJ506" s="2" t="s">
        <v>4508</v>
      </c>
      <c r="AK506" s="84" t="str">
        <f>IF(Q506="",IF(U506="N","N/A",IF(AL506="","TBD",IF(AL506="N/A","N/A",IF(ISNUMBER(AL506),"Complete","")))),"Removed")</f>
        <v>N/A</v>
      </c>
      <c r="AL506" s="95" t="s">
        <v>4508</v>
      </c>
      <c r="AM506" s="89" t="str">
        <f>IF(Q506="",IF(AO506="","TBD",IF(AO506="N/A","N/A",IF(ISNUMBER(AO506),"Complete","TBD"))),"N/A")</f>
        <v>Complete</v>
      </c>
      <c r="AN506" s="2">
        <v>40912</v>
      </c>
      <c r="AO506" s="94">
        <v>40822</v>
      </c>
      <c r="AP506" s="97" t="str">
        <f>IF(Q506="",IF(AK506="N/A",IF(AM506="TBD","Waiting on Router","Ready"),"TBD"),"Removed")</f>
        <v>Ready</v>
      </c>
      <c r="AQ506" s="2">
        <v>40913</v>
      </c>
      <c r="AR506" s="4"/>
      <c r="AS506" s="7">
        <v>1</v>
      </c>
      <c r="AT506" s="2"/>
      <c r="AU506" s="2"/>
      <c r="AV506" s="4"/>
    </row>
    <row r="507" spans="1:48">
      <c r="A507" s="2">
        <v>40753</v>
      </c>
      <c r="B507" s="73" t="s">
        <v>2166</v>
      </c>
      <c r="C507" s="73" t="s">
        <v>161</v>
      </c>
      <c r="D507" s="73" t="s">
        <v>774</v>
      </c>
      <c r="E507" s="3" t="s">
        <v>2717</v>
      </c>
      <c r="F507" s="73" t="s">
        <v>1017</v>
      </c>
      <c r="G507" s="73" t="s">
        <v>4851</v>
      </c>
      <c r="H507" s="4" t="s">
        <v>6003</v>
      </c>
      <c r="I507" s="4" t="s">
        <v>107</v>
      </c>
      <c r="J507" s="4">
        <v>26554</v>
      </c>
      <c r="K507" s="4" t="s">
        <v>6004</v>
      </c>
      <c r="L507" s="4" t="s">
        <v>5993</v>
      </c>
      <c r="M507" s="4" t="s">
        <v>5994</v>
      </c>
      <c r="N507" s="4" t="s">
        <v>6005</v>
      </c>
      <c r="O507" s="4">
        <v>343</v>
      </c>
      <c r="P507" s="3"/>
      <c r="Q507" s="4"/>
      <c r="R507" s="4" t="s">
        <v>4071</v>
      </c>
      <c r="S507" s="4" t="s">
        <v>2713</v>
      </c>
      <c r="T507" s="2"/>
      <c r="U507" s="77" t="str">
        <f t="shared" si="99"/>
        <v>N</v>
      </c>
      <c r="V507" s="77" t="str">
        <f t="shared" si="100"/>
        <v>N/A</v>
      </c>
      <c r="W507" s="34"/>
      <c r="X507" s="6" t="s">
        <v>4508</v>
      </c>
      <c r="Y507" s="2"/>
      <c r="Z507" s="2"/>
      <c r="AA507" s="84" t="str">
        <f t="shared" si="101"/>
        <v>N/A</v>
      </c>
      <c r="AB507" s="23">
        <v>0</v>
      </c>
      <c r="AC507" s="15">
        <f t="shared" si="102"/>
        <v>0</v>
      </c>
      <c r="AD507" s="2"/>
      <c r="AE507" s="92" t="str">
        <f t="shared" si="103"/>
        <v>N/A</v>
      </c>
      <c r="AF507" s="2"/>
      <c r="AG507" s="4" t="s">
        <v>2756</v>
      </c>
      <c r="AH507" s="89" t="str">
        <f t="shared" si="104"/>
        <v>No Build Required</v>
      </c>
      <c r="AI507" s="2" t="s">
        <v>4508</v>
      </c>
      <c r="AJ507" s="2" t="s">
        <v>4508</v>
      </c>
      <c r="AK507" s="84" t="str">
        <f>IF(Q507="",IF(U507="N","N/A",IF(AL507="","TBD",IF(AL507="N/A","N/A",IF(ISNUMBER(AL507),"Complete","")))),"Removed")</f>
        <v>N/A</v>
      </c>
      <c r="AL507" s="95" t="s">
        <v>4508</v>
      </c>
      <c r="AM507" s="89" t="str">
        <f>IF(Q507="",IF(AO507="","TBD",IF(AO507="N/A","N/A",IF(ISNUMBER(AO507),"Complete","TBD"))),"N/A")</f>
        <v>Complete</v>
      </c>
      <c r="AN507" s="2">
        <v>40912</v>
      </c>
      <c r="AO507" s="94">
        <v>40823</v>
      </c>
      <c r="AP507" s="97" t="str">
        <f>IF(Q507="",IF(AK507="N/A",IF(AM507="TBD","Waiting on Router","Ready"),"TBD"),"Removed")</f>
        <v>Ready</v>
      </c>
      <c r="AQ507" s="2">
        <v>40913</v>
      </c>
      <c r="AR507" s="4"/>
      <c r="AS507" s="7">
        <v>1</v>
      </c>
      <c r="AT507" s="2"/>
      <c r="AU507" s="2"/>
      <c r="AV507" s="4"/>
    </row>
    <row r="508" spans="1:48">
      <c r="A508" s="2">
        <v>40753</v>
      </c>
      <c r="B508" s="73" t="s">
        <v>2167</v>
      </c>
      <c r="C508" s="73" t="s">
        <v>161</v>
      </c>
      <c r="D508" s="73" t="s">
        <v>774</v>
      </c>
      <c r="E508" s="3" t="s">
        <v>2717</v>
      </c>
      <c r="F508" s="73" t="s">
        <v>1018</v>
      </c>
      <c r="G508" s="73" t="s">
        <v>4851</v>
      </c>
      <c r="H508" s="4" t="s">
        <v>6006</v>
      </c>
      <c r="I508" s="4" t="s">
        <v>107</v>
      </c>
      <c r="J508" s="4">
        <v>26554</v>
      </c>
      <c r="K508" s="4" t="s">
        <v>6007</v>
      </c>
      <c r="L508" s="4" t="s">
        <v>5993</v>
      </c>
      <c r="M508" s="4" t="s">
        <v>5994</v>
      </c>
      <c r="N508" s="4" t="s">
        <v>6008</v>
      </c>
      <c r="O508" s="4">
        <v>344</v>
      </c>
      <c r="P508" s="3"/>
      <c r="Q508" s="4"/>
      <c r="R508" s="4" t="s">
        <v>4071</v>
      </c>
      <c r="S508" s="4" t="s">
        <v>2713</v>
      </c>
      <c r="T508" s="2"/>
      <c r="U508" s="77" t="str">
        <f t="shared" si="99"/>
        <v>N</v>
      </c>
      <c r="V508" s="77" t="str">
        <f t="shared" si="100"/>
        <v>N/A</v>
      </c>
      <c r="W508" s="34"/>
      <c r="X508" s="6" t="s">
        <v>4508</v>
      </c>
      <c r="Y508" s="2"/>
      <c r="Z508" s="2"/>
      <c r="AA508" s="84" t="str">
        <f t="shared" si="101"/>
        <v>N/A</v>
      </c>
      <c r="AB508" s="23">
        <v>0</v>
      </c>
      <c r="AC508" s="15">
        <f t="shared" si="102"/>
        <v>0</v>
      </c>
      <c r="AD508" s="2"/>
      <c r="AE508" s="92" t="str">
        <f t="shared" si="103"/>
        <v>N/A</v>
      </c>
      <c r="AF508" s="2"/>
      <c r="AG508" s="4" t="s">
        <v>2756</v>
      </c>
      <c r="AH508" s="89" t="str">
        <f t="shared" si="104"/>
        <v>No Build Required</v>
      </c>
      <c r="AI508" s="2" t="s">
        <v>4508</v>
      </c>
      <c r="AJ508" s="2" t="s">
        <v>4508</v>
      </c>
      <c r="AK508" s="84" t="str">
        <f>IF(Q508="",IF(U508="N","N/A",IF(AL508="","TBD",IF(AL508="N/A","N/A",IF(ISNUMBER(AL508),"Complete","")))),"Removed")</f>
        <v>N/A</v>
      </c>
      <c r="AL508" s="95" t="s">
        <v>4508</v>
      </c>
      <c r="AM508" s="89" t="str">
        <f>IF(Q508="",IF(AO508="","TBD",IF(AO508="N/A","N/A",IF(ISNUMBER(AO508),"Complete","TBD"))),"N/A")</f>
        <v>Complete</v>
      </c>
      <c r="AN508" s="2">
        <v>40912</v>
      </c>
      <c r="AO508" s="94">
        <v>40819</v>
      </c>
      <c r="AP508" s="97" t="str">
        <f>IF(Q508="",IF(AK508="N/A",IF(AM508="TBD","Waiting on Router","Ready"),"TBD"),"Removed")</f>
        <v>Ready</v>
      </c>
      <c r="AQ508" s="2">
        <v>40913</v>
      </c>
      <c r="AR508" s="4"/>
      <c r="AS508" s="7">
        <v>1</v>
      </c>
      <c r="AT508" s="2"/>
      <c r="AU508" s="2"/>
      <c r="AV508" s="4"/>
    </row>
    <row r="509" spans="1:48">
      <c r="A509" s="2">
        <v>40753</v>
      </c>
      <c r="B509" s="73" t="s">
        <v>2168</v>
      </c>
      <c r="C509" s="73" t="s">
        <v>161</v>
      </c>
      <c r="D509" s="73" t="s">
        <v>774</v>
      </c>
      <c r="E509" s="3" t="s">
        <v>2717</v>
      </c>
      <c r="F509" s="73" t="s">
        <v>1019</v>
      </c>
      <c r="G509" s="73" t="s">
        <v>4851</v>
      </c>
      <c r="H509" s="4" t="s">
        <v>6009</v>
      </c>
      <c r="I509" s="4" t="s">
        <v>107</v>
      </c>
      <c r="J509" s="4">
        <v>26554</v>
      </c>
      <c r="K509" s="4" t="s">
        <v>6010</v>
      </c>
      <c r="L509" s="4" t="s">
        <v>5993</v>
      </c>
      <c r="M509" s="4" t="s">
        <v>5994</v>
      </c>
      <c r="N509" s="4" t="s">
        <v>6011</v>
      </c>
      <c r="O509" s="4">
        <v>345</v>
      </c>
      <c r="P509" s="3"/>
      <c r="Q509" s="4"/>
      <c r="R509" s="4" t="s">
        <v>4071</v>
      </c>
      <c r="S509" s="4" t="s">
        <v>2713</v>
      </c>
      <c r="T509" s="2"/>
      <c r="U509" s="77" t="str">
        <f t="shared" si="99"/>
        <v>N</v>
      </c>
      <c r="V509" s="77" t="str">
        <f t="shared" si="100"/>
        <v>N/A</v>
      </c>
      <c r="W509" s="34"/>
      <c r="X509" s="6" t="s">
        <v>4508</v>
      </c>
      <c r="Y509" s="2"/>
      <c r="Z509" s="2"/>
      <c r="AA509" s="84" t="str">
        <f t="shared" si="101"/>
        <v>N/A</v>
      </c>
      <c r="AB509" s="23">
        <v>0</v>
      </c>
      <c r="AC509" s="15">
        <f t="shared" si="102"/>
        <v>0</v>
      </c>
      <c r="AD509" s="2"/>
      <c r="AE509" s="92" t="str">
        <f t="shared" si="103"/>
        <v>N/A</v>
      </c>
      <c r="AF509" s="2"/>
      <c r="AG509" s="4" t="s">
        <v>2756</v>
      </c>
      <c r="AH509" s="89" t="str">
        <f t="shared" si="104"/>
        <v>No Build Required</v>
      </c>
      <c r="AI509" s="2" t="s">
        <v>4508</v>
      </c>
      <c r="AJ509" s="2" t="s">
        <v>4508</v>
      </c>
      <c r="AK509" s="84" t="str">
        <f>IF(Q509="",IF(U509="N","N/A",IF(AL509="","TBD",IF(AL509="N/A","N/A",IF(ISNUMBER(AL509),"Complete","")))),"Removed")</f>
        <v>N/A</v>
      </c>
      <c r="AL509" s="95" t="s">
        <v>4508</v>
      </c>
      <c r="AM509" s="89" t="str">
        <f>IF(Q509="",IF(AO509="","TBD",IF(AO509="N/A","N/A",IF(ISNUMBER(AO509),"Complete","TBD"))),"N/A")</f>
        <v>Complete</v>
      </c>
      <c r="AN509" s="2">
        <v>40912</v>
      </c>
      <c r="AO509" s="94">
        <v>40827</v>
      </c>
      <c r="AP509" s="97" t="str">
        <f>IF(Q509="",IF(AK509="N/A",IF(AM509="TBD","Waiting on Router","Ready"),"TBD"),"Removed")</f>
        <v>Ready</v>
      </c>
      <c r="AQ509" s="2">
        <v>40913</v>
      </c>
      <c r="AR509" s="4"/>
      <c r="AS509" s="7">
        <v>1</v>
      </c>
      <c r="AT509" s="2"/>
      <c r="AU509" s="2"/>
      <c r="AV509" s="4"/>
    </row>
    <row r="510" spans="1:48">
      <c r="A510" s="2">
        <v>40753</v>
      </c>
      <c r="B510" s="73" t="s">
        <v>2169</v>
      </c>
      <c r="C510" s="73" t="s">
        <v>161</v>
      </c>
      <c r="D510" s="73" t="s">
        <v>774</v>
      </c>
      <c r="E510" s="3" t="s">
        <v>2717</v>
      </c>
      <c r="F510" s="73" t="s">
        <v>1020</v>
      </c>
      <c r="G510" s="73" t="s">
        <v>4851</v>
      </c>
      <c r="H510" s="4" t="s">
        <v>6012</v>
      </c>
      <c r="I510" s="4" t="s">
        <v>107</v>
      </c>
      <c r="J510" s="4">
        <v>26554</v>
      </c>
      <c r="K510" s="4" t="s">
        <v>6013</v>
      </c>
      <c r="L510" s="4" t="s">
        <v>5993</v>
      </c>
      <c r="M510" s="4" t="s">
        <v>5994</v>
      </c>
      <c r="N510" s="4" t="s">
        <v>6014</v>
      </c>
      <c r="O510" s="4">
        <v>346</v>
      </c>
      <c r="P510" s="3"/>
      <c r="Q510" s="4"/>
      <c r="R510" s="4" t="s">
        <v>4071</v>
      </c>
      <c r="S510" s="4" t="s">
        <v>2713</v>
      </c>
      <c r="T510" s="2"/>
      <c r="U510" s="77" t="str">
        <f t="shared" si="99"/>
        <v>N</v>
      </c>
      <c r="V510" s="77" t="str">
        <f t="shared" si="100"/>
        <v>N/A</v>
      </c>
      <c r="W510" s="34"/>
      <c r="X510" s="6" t="s">
        <v>4508</v>
      </c>
      <c r="Y510" s="2"/>
      <c r="Z510" s="2"/>
      <c r="AA510" s="84" t="str">
        <f t="shared" si="101"/>
        <v>N/A</v>
      </c>
      <c r="AB510" s="23">
        <v>0</v>
      </c>
      <c r="AC510" s="15">
        <f t="shared" si="102"/>
        <v>0</v>
      </c>
      <c r="AD510" s="2"/>
      <c r="AE510" s="92" t="str">
        <f t="shared" si="103"/>
        <v>N/A</v>
      </c>
      <c r="AF510" s="2"/>
      <c r="AG510" s="4" t="s">
        <v>2756</v>
      </c>
      <c r="AH510" s="89" t="str">
        <f t="shared" si="104"/>
        <v>No Build Required</v>
      </c>
      <c r="AI510" s="2" t="s">
        <v>4508</v>
      </c>
      <c r="AJ510" s="2" t="s">
        <v>4508</v>
      </c>
      <c r="AK510" s="84" t="str">
        <f>IF(Q510="",IF(U510="N","N/A",IF(AL510="","TBD",IF(AL510="N/A","N/A",IF(ISNUMBER(AL510),"Complete","")))),"Removed")</f>
        <v>N/A</v>
      </c>
      <c r="AL510" s="95" t="s">
        <v>4508</v>
      </c>
      <c r="AM510" s="89" t="str">
        <f>IF(Q510="",IF(AO510="","TBD",IF(AO510="N/A","N/A",IF(ISNUMBER(AO510),"Complete","TBD"))),"N/A")</f>
        <v>Complete</v>
      </c>
      <c r="AN510" s="2">
        <v>41047</v>
      </c>
      <c r="AO510" s="94">
        <v>41018</v>
      </c>
      <c r="AP510" s="97" t="str">
        <f>IF(Q510="",IF(AK510="N/A",IF(AM510="TBD","Waiting on Router","Ready"),"TBD"),"Removed")</f>
        <v>Ready</v>
      </c>
      <c r="AQ510" s="2">
        <v>41047</v>
      </c>
      <c r="AR510" s="4"/>
      <c r="AS510" s="7">
        <v>1</v>
      </c>
      <c r="AT510" s="2"/>
      <c r="AU510" s="2"/>
      <c r="AV510" s="4"/>
    </row>
    <row r="511" spans="1:48">
      <c r="A511" s="2">
        <v>40753</v>
      </c>
      <c r="B511" s="73" t="s">
        <v>2170</v>
      </c>
      <c r="C511" s="73" t="s">
        <v>161</v>
      </c>
      <c r="D511" s="73" t="s">
        <v>774</v>
      </c>
      <c r="E511" s="3" t="s">
        <v>2717</v>
      </c>
      <c r="F511" s="73" t="s">
        <v>1021</v>
      </c>
      <c r="G511" s="73" t="s">
        <v>4851</v>
      </c>
      <c r="H511" s="4" t="s">
        <v>6015</v>
      </c>
      <c r="I511" s="4" t="s">
        <v>107</v>
      </c>
      <c r="J511" s="4">
        <v>26554</v>
      </c>
      <c r="K511" s="4" t="s">
        <v>6016</v>
      </c>
      <c r="L511" s="4" t="s">
        <v>5993</v>
      </c>
      <c r="M511" s="4" t="s">
        <v>5994</v>
      </c>
      <c r="N511" s="4" t="s">
        <v>6017</v>
      </c>
      <c r="O511" s="4">
        <v>347</v>
      </c>
      <c r="P511" s="3"/>
      <c r="Q511" s="4"/>
      <c r="R511" s="4" t="s">
        <v>4071</v>
      </c>
      <c r="S511" s="4" t="s">
        <v>2713</v>
      </c>
      <c r="T511" s="2"/>
      <c r="U511" s="77" t="str">
        <f t="shared" si="99"/>
        <v>N</v>
      </c>
      <c r="V511" s="77" t="str">
        <f t="shared" si="100"/>
        <v>N/A</v>
      </c>
      <c r="W511" s="34"/>
      <c r="X511" s="6" t="s">
        <v>4508</v>
      </c>
      <c r="Y511" s="2"/>
      <c r="Z511" s="2"/>
      <c r="AA511" s="84" t="str">
        <f t="shared" si="101"/>
        <v>N/A</v>
      </c>
      <c r="AB511" s="23">
        <v>0</v>
      </c>
      <c r="AC511" s="15">
        <f t="shared" si="102"/>
        <v>0</v>
      </c>
      <c r="AD511" s="2"/>
      <c r="AE511" s="92" t="str">
        <f t="shared" si="103"/>
        <v>N/A</v>
      </c>
      <c r="AF511" s="2"/>
      <c r="AG511" s="4" t="s">
        <v>2756</v>
      </c>
      <c r="AH511" s="89" t="str">
        <f t="shared" si="104"/>
        <v>No Build Required</v>
      </c>
      <c r="AI511" s="2" t="s">
        <v>4508</v>
      </c>
      <c r="AJ511" s="2" t="s">
        <v>4508</v>
      </c>
      <c r="AK511" s="84" t="str">
        <f>IF(Q511="",IF(U511="N","N/A",IF(AL511="","TBD",IF(AL511="N/A","N/A",IF(ISNUMBER(AL511),"Complete","")))),"Removed")</f>
        <v>N/A</v>
      </c>
      <c r="AL511" s="95" t="s">
        <v>4508</v>
      </c>
      <c r="AM511" s="89" t="str">
        <f>IF(Q511="",IF(AO511="","TBD",IF(AO511="N/A","N/A",IF(ISNUMBER(AO511),"Complete","TBD"))),"N/A")</f>
        <v>Complete</v>
      </c>
      <c r="AN511" s="2">
        <v>40912</v>
      </c>
      <c r="AO511" s="94">
        <v>40827</v>
      </c>
      <c r="AP511" s="97" t="str">
        <f>IF(Q511="",IF(AK511="N/A",IF(AM511="TBD","Waiting on Router","Ready"),"TBD"),"Removed")</f>
        <v>Ready</v>
      </c>
      <c r="AQ511" s="2">
        <v>40913</v>
      </c>
      <c r="AR511" s="4"/>
      <c r="AS511" s="7">
        <v>1</v>
      </c>
      <c r="AT511" s="2"/>
      <c r="AU511" s="2"/>
      <c r="AV511" s="4"/>
    </row>
    <row r="512" spans="1:48">
      <c r="A512" s="2">
        <v>40753</v>
      </c>
      <c r="B512" s="73" t="s">
        <v>2171</v>
      </c>
      <c r="C512" s="73" t="s">
        <v>161</v>
      </c>
      <c r="D512" s="73" t="s">
        <v>774</v>
      </c>
      <c r="E512" s="3" t="s">
        <v>2717</v>
      </c>
      <c r="F512" s="73" t="s">
        <v>1022</v>
      </c>
      <c r="G512" s="73" t="s">
        <v>4851</v>
      </c>
      <c r="H512" s="4" t="s">
        <v>6018</v>
      </c>
      <c r="I512" s="4" t="s">
        <v>617</v>
      </c>
      <c r="J512" s="4">
        <v>26570</v>
      </c>
      <c r="K512" s="4" t="s">
        <v>6019</v>
      </c>
      <c r="L512" s="4" t="s">
        <v>5993</v>
      </c>
      <c r="M512" s="4" t="s">
        <v>5994</v>
      </c>
      <c r="N512" s="4" t="s">
        <v>6020</v>
      </c>
      <c r="O512" s="4">
        <v>348</v>
      </c>
      <c r="P512" s="3"/>
      <c r="Q512" s="4"/>
      <c r="R512" s="4" t="s">
        <v>4071</v>
      </c>
      <c r="S512" s="4" t="s">
        <v>2713</v>
      </c>
      <c r="T512" s="2"/>
      <c r="U512" s="77" t="str">
        <f t="shared" si="99"/>
        <v>N</v>
      </c>
      <c r="V512" s="77" t="str">
        <f t="shared" si="100"/>
        <v>N/A</v>
      </c>
      <c r="W512" s="34"/>
      <c r="X512" s="6" t="s">
        <v>4508</v>
      </c>
      <c r="Y512" s="2"/>
      <c r="Z512" s="2"/>
      <c r="AA512" s="84" t="str">
        <f t="shared" si="101"/>
        <v>N/A</v>
      </c>
      <c r="AB512" s="23">
        <v>0</v>
      </c>
      <c r="AC512" s="15">
        <f t="shared" si="102"/>
        <v>0</v>
      </c>
      <c r="AD512" s="2"/>
      <c r="AE512" s="92" t="str">
        <f t="shared" si="103"/>
        <v>N/A</v>
      </c>
      <c r="AF512" s="2"/>
      <c r="AG512" s="4" t="s">
        <v>2756</v>
      </c>
      <c r="AH512" s="89" t="str">
        <f t="shared" si="104"/>
        <v>No Build Required</v>
      </c>
      <c r="AI512" s="2" t="s">
        <v>4508</v>
      </c>
      <c r="AJ512" s="2" t="s">
        <v>4508</v>
      </c>
      <c r="AK512" s="84" t="str">
        <f>IF(Q512="",IF(U512="N","N/A",IF(AL512="","TBD",IF(AL512="N/A","N/A",IF(ISNUMBER(AL512),"Complete","")))),"Removed")</f>
        <v>N/A</v>
      </c>
      <c r="AL512" s="95" t="s">
        <v>4508</v>
      </c>
      <c r="AM512" s="89" t="str">
        <f>IF(Q512="",IF(AO512="","TBD",IF(AO512="N/A","N/A",IF(ISNUMBER(AO512),"Complete","TBD"))),"N/A")</f>
        <v>Complete</v>
      </c>
      <c r="AN512" s="2">
        <v>40912</v>
      </c>
      <c r="AO512" s="94">
        <v>40826</v>
      </c>
      <c r="AP512" s="97" t="str">
        <f>IF(Q512="",IF(AK512="N/A",IF(AM512="TBD","Waiting on Router","Ready"),"TBD"),"Removed")</f>
        <v>Ready</v>
      </c>
      <c r="AQ512" s="2">
        <v>40913</v>
      </c>
      <c r="AR512" s="4"/>
      <c r="AS512" s="7">
        <v>1</v>
      </c>
      <c r="AT512" s="2"/>
      <c r="AU512" s="2"/>
      <c r="AV512" s="4"/>
    </row>
    <row r="513" spans="1:48">
      <c r="A513" s="2">
        <v>40753</v>
      </c>
      <c r="B513" s="73" t="s">
        <v>2172</v>
      </c>
      <c r="C513" s="73" t="s">
        <v>161</v>
      </c>
      <c r="D513" s="73" t="s">
        <v>774</v>
      </c>
      <c r="E513" s="3" t="s">
        <v>2717</v>
      </c>
      <c r="F513" s="73" t="s">
        <v>1023</v>
      </c>
      <c r="G513" s="73" t="s">
        <v>4851</v>
      </c>
      <c r="H513" s="4" t="s">
        <v>6021</v>
      </c>
      <c r="I513" s="4" t="s">
        <v>617</v>
      </c>
      <c r="J513" s="4">
        <v>26570</v>
      </c>
      <c r="K513" s="4" t="s">
        <v>6022</v>
      </c>
      <c r="L513" s="4" t="s">
        <v>5993</v>
      </c>
      <c r="M513" s="4" t="s">
        <v>5994</v>
      </c>
      <c r="N513" s="4" t="s">
        <v>6023</v>
      </c>
      <c r="O513" s="4">
        <v>349</v>
      </c>
      <c r="P513" s="3"/>
      <c r="Q513" s="4"/>
      <c r="R513" s="4" t="s">
        <v>4071</v>
      </c>
      <c r="S513" s="4" t="s">
        <v>2713</v>
      </c>
      <c r="T513" s="2"/>
      <c r="U513" s="77" t="str">
        <f t="shared" si="99"/>
        <v>N</v>
      </c>
      <c r="V513" s="77" t="str">
        <f t="shared" si="100"/>
        <v>N/A</v>
      </c>
      <c r="W513" s="34"/>
      <c r="X513" s="6" t="s">
        <v>4508</v>
      </c>
      <c r="Y513" s="2"/>
      <c r="Z513" s="2"/>
      <c r="AA513" s="84" t="str">
        <f t="shared" si="101"/>
        <v>N/A</v>
      </c>
      <c r="AB513" s="23">
        <v>0</v>
      </c>
      <c r="AC513" s="15">
        <f t="shared" si="102"/>
        <v>0</v>
      </c>
      <c r="AD513" s="2"/>
      <c r="AE513" s="92" t="str">
        <f t="shared" si="103"/>
        <v>N/A</v>
      </c>
      <c r="AF513" s="2"/>
      <c r="AG513" s="4" t="s">
        <v>2756</v>
      </c>
      <c r="AH513" s="89" t="str">
        <f t="shared" si="104"/>
        <v>No Build Required</v>
      </c>
      <c r="AI513" s="2" t="s">
        <v>4508</v>
      </c>
      <c r="AJ513" s="2" t="s">
        <v>4508</v>
      </c>
      <c r="AK513" s="84" t="str">
        <f>IF(Q513="",IF(U513="N","N/A",IF(AL513="","TBD",IF(AL513="N/A","N/A",IF(ISNUMBER(AL513),"Complete","")))),"Removed")</f>
        <v>N/A</v>
      </c>
      <c r="AL513" s="95" t="s">
        <v>4508</v>
      </c>
      <c r="AM513" s="89" t="str">
        <f>IF(Q513="",IF(AO513="","TBD",IF(AO513="N/A","N/A",IF(ISNUMBER(AO513),"Complete","TBD"))),"N/A")</f>
        <v>Complete</v>
      </c>
      <c r="AN513" s="2">
        <v>40912</v>
      </c>
      <c r="AO513" s="94">
        <v>40826</v>
      </c>
      <c r="AP513" s="97" t="str">
        <f>IF(Q513="",IF(AK513="N/A",IF(AM513="TBD","Waiting on Router","Ready"),"TBD"),"Removed")</f>
        <v>Ready</v>
      </c>
      <c r="AQ513" s="2">
        <v>40913</v>
      </c>
      <c r="AR513" s="4"/>
      <c r="AS513" s="7">
        <v>1</v>
      </c>
      <c r="AT513" s="2"/>
      <c r="AU513" s="2"/>
      <c r="AV513" s="4"/>
    </row>
    <row r="514" spans="1:48">
      <c r="A514" s="2">
        <v>40753</v>
      </c>
      <c r="B514" s="73" t="s">
        <v>2173</v>
      </c>
      <c r="C514" s="73" t="s">
        <v>161</v>
      </c>
      <c r="D514" s="73" t="s">
        <v>774</v>
      </c>
      <c r="E514" s="3" t="s">
        <v>2717</v>
      </c>
      <c r="F514" s="73" t="s">
        <v>1024</v>
      </c>
      <c r="G514" s="73" t="s">
        <v>4851</v>
      </c>
      <c r="H514" s="4" t="s">
        <v>6024</v>
      </c>
      <c r="I514" s="4" t="s">
        <v>107</v>
      </c>
      <c r="J514" s="4">
        <v>26554</v>
      </c>
      <c r="K514" s="4" t="s">
        <v>6025</v>
      </c>
      <c r="L514" s="4" t="s">
        <v>5993</v>
      </c>
      <c r="M514" s="4" t="s">
        <v>5994</v>
      </c>
      <c r="N514" s="4" t="s">
        <v>6026</v>
      </c>
      <c r="O514" s="4">
        <v>350</v>
      </c>
      <c r="P514" s="3"/>
      <c r="Q514" s="4"/>
      <c r="R514" s="4" t="s">
        <v>4071</v>
      </c>
      <c r="S514" s="4" t="s">
        <v>2713</v>
      </c>
      <c r="T514" s="2"/>
      <c r="U514" s="77" t="str">
        <f t="shared" si="99"/>
        <v>N</v>
      </c>
      <c r="V514" s="77" t="str">
        <f t="shared" si="100"/>
        <v>N/A</v>
      </c>
      <c r="W514" s="34"/>
      <c r="X514" s="6" t="s">
        <v>4508</v>
      </c>
      <c r="Y514" s="2"/>
      <c r="Z514" s="2"/>
      <c r="AA514" s="84" t="str">
        <f t="shared" si="101"/>
        <v>N/A</v>
      </c>
      <c r="AB514" s="23">
        <v>0</v>
      </c>
      <c r="AC514" s="15">
        <f t="shared" si="102"/>
        <v>0</v>
      </c>
      <c r="AD514" s="2"/>
      <c r="AE514" s="92" t="str">
        <f t="shared" si="103"/>
        <v>N/A</v>
      </c>
      <c r="AF514" s="2"/>
      <c r="AG514" s="4" t="s">
        <v>2756</v>
      </c>
      <c r="AH514" s="89" t="str">
        <f t="shared" si="104"/>
        <v>No Build Required</v>
      </c>
      <c r="AI514" s="2" t="s">
        <v>4508</v>
      </c>
      <c r="AJ514" s="2" t="s">
        <v>4508</v>
      </c>
      <c r="AK514" s="84" t="str">
        <f>IF(Q514="",IF(U514="N","N/A",IF(AL514="","TBD",IF(AL514="N/A","N/A",IF(ISNUMBER(AL514),"Complete","")))),"Removed")</f>
        <v>N/A</v>
      </c>
      <c r="AL514" s="95" t="s">
        <v>4508</v>
      </c>
      <c r="AM514" s="89" t="str">
        <f>IF(Q514="",IF(AO514="","TBD",IF(AO514="N/A","N/A",IF(ISNUMBER(AO514),"Complete","TBD"))),"N/A")</f>
        <v>Complete</v>
      </c>
      <c r="AN514" s="2">
        <v>40912</v>
      </c>
      <c r="AO514" s="94">
        <v>40819</v>
      </c>
      <c r="AP514" s="97" t="str">
        <f>IF(Q514="",IF(AK514="N/A",IF(AM514="TBD","Waiting on Router","Ready"),"TBD"),"Removed")</f>
        <v>Ready</v>
      </c>
      <c r="AQ514" s="2">
        <v>40913</v>
      </c>
      <c r="AR514" s="4"/>
      <c r="AS514" s="7">
        <v>1</v>
      </c>
      <c r="AT514" s="2"/>
      <c r="AU514" s="2"/>
      <c r="AV514" s="4"/>
    </row>
    <row r="515" spans="1:48">
      <c r="A515" s="2">
        <v>40753</v>
      </c>
      <c r="B515" s="73" t="s">
        <v>2174</v>
      </c>
      <c r="C515" s="73" t="s">
        <v>161</v>
      </c>
      <c r="D515" s="73" t="s">
        <v>774</v>
      </c>
      <c r="E515" s="3" t="s">
        <v>2717</v>
      </c>
      <c r="F515" s="73" t="s">
        <v>1025</v>
      </c>
      <c r="G515" s="73" t="s">
        <v>4851</v>
      </c>
      <c r="H515" s="4" t="s">
        <v>6027</v>
      </c>
      <c r="I515" s="4" t="s">
        <v>636</v>
      </c>
      <c r="J515" s="4">
        <v>26582</v>
      </c>
      <c r="K515" s="4" t="s">
        <v>6028</v>
      </c>
      <c r="L515" s="4" t="s">
        <v>5993</v>
      </c>
      <c r="M515" s="4" t="s">
        <v>5994</v>
      </c>
      <c r="N515" s="4" t="s">
        <v>6029</v>
      </c>
      <c r="O515" s="4">
        <v>351</v>
      </c>
      <c r="P515" s="3"/>
      <c r="Q515" s="4"/>
      <c r="R515" s="4" t="s">
        <v>4071</v>
      </c>
      <c r="S515" s="4" t="s">
        <v>2713</v>
      </c>
      <c r="T515" s="2"/>
      <c r="U515" s="77" t="str">
        <f t="shared" si="99"/>
        <v>N</v>
      </c>
      <c r="V515" s="77" t="str">
        <f t="shared" si="100"/>
        <v>N/A</v>
      </c>
      <c r="W515" s="34"/>
      <c r="X515" s="6" t="s">
        <v>4508</v>
      </c>
      <c r="Y515" s="2"/>
      <c r="Z515" s="2"/>
      <c r="AA515" s="84" t="str">
        <f t="shared" si="101"/>
        <v>N/A</v>
      </c>
      <c r="AB515" s="23">
        <v>0</v>
      </c>
      <c r="AC515" s="15">
        <f t="shared" si="102"/>
        <v>0</v>
      </c>
      <c r="AD515" s="2"/>
      <c r="AE515" s="92" t="str">
        <f t="shared" si="103"/>
        <v>N/A</v>
      </c>
      <c r="AF515" s="2"/>
      <c r="AG515" s="4" t="s">
        <v>2756</v>
      </c>
      <c r="AH515" s="89" t="str">
        <f t="shared" si="104"/>
        <v>No Build Required</v>
      </c>
      <c r="AI515" s="2" t="s">
        <v>4508</v>
      </c>
      <c r="AJ515" s="2" t="s">
        <v>4508</v>
      </c>
      <c r="AK515" s="84" t="str">
        <f>IF(Q515="",IF(U515="N","N/A",IF(AL515="","TBD",IF(AL515="N/A","N/A",IF(ISNUMBER(AL515),"Complete","")))),"Removed")</f>
        <v>N/A</v>
      </c>
      <c r="AL515" s="95" t="s">
        <v>4508</v>
      </c>
      <c r="AM515" s="89" t="str">
        <f>IF(Q515="",IF(AO515="","TBD",IF(AO515="N/A","N/A",IF(ISNUMBER(AO515),"Complete","TBD"))),"N/A")</f>
        <v>Complete</v>
      </c>
      <c r="AN515" s="2">
        <v>40912</v>
      </c>
      <c r="AO515" s="94">
        <v>40822</v>
      </c>
      <c r="AP515" s="97" t="str">
        <f>IF(Q515="",IF(AK515="N/A",IF(AM515="TBD","Waiting on Router","Ready"),"TBD"),"Removed")</f>
        <v>Ready</v>
      </c>
      <c r="AQ515" s="2">
        <v>40913</v>
      </c>
      <c r="AR515" s="4"/>
      <c r="AS515" s="7">
        <v>1</v>
      </c>
      <c r="AT515" s="2"/>
      <c r="AU515" s="2"/>
      <c r="AV515" s="4"/>
    </row>
    <row r="516" spans="1:48">
      <c r="A516" s="2">
        <v>40753</v>
      </c>
      <c r="B516" s="73" t="s">
        <v>2175</v>
      </c>
      <c r="C516" s="73" t="s">
        <v>161</v>
      </c>
      <c r="D516" s="73" t="s">
        <v>774</v>
      </c>
      <c r="E516" s="3" t="s">
        <v>2717</v>
      </c>
      <c r="F516" s="73" t="s">
        <v>1026</v>
      </c>
      <c r="G516" s="73" t="s">
        <v>4851</v>
      </c>
      <c r="H516" s="4" t="s">
        <v>6030</v>
      </c>
      <c r="I516" s="4" t="s">
        <v>107</v>
      </c>
      <c r="J516" s="4">
        <v>26554</v>
      </c>
      <c r="K516" s="4" t="s">
        <v>6031</v>
      </c>
      <c r="L516" s="4" t="s">
        <v>5993</v>
      </c>
      <c r="M516" s="4" t="s">
        <v>5994</v>
      </c>
      <c r="N516" s="4" t="s">
        <v>6032</v>
      </c>
      <c r="O516" s="4">
        <v>352</v>
      </c>
      <c r="P516" s="3"/>
      <c r="Q516" s="4"/>
      <c r="R516" s="4" t="s">
        <v>4071</v>
      </c>
      <c r="S516" s="4" t="s">
        <v>2713</v>
      </c>
      <c r="T516" s="2"/>
      <c r="U516" s="77" t="str">
        <f t="shared" si="99"/>
        <v>N</v>
      </c>
      <c r="V516" s="77" t="str">
        <f t="shared" si="100"/>
        <v>N/A</v>
      </c>
      <c r="W516" s="34"/>
      <c r="X516" s="4" t="s">
        <v>4508</v>
      </c>
      <c r="Y516" s="2"/>
      <c r="Z516" s="2"/>
      <c r="AA516" s="84" t="str">
        <f t="shared" si="101"/>
        <v>N/A</v>
      </c>
      <c r="AB516" s="35">
        <v>0</v>
      </c>
      <c r="AC516" s="15">
        <f t="shared" si="102"/>
        <v>0</v>
      </c>
      <c r="AD516" s="2"/>
      <c r="AE516" s="92" t="str">
        <f t="shared" si="103"/>
        <v>N/A</v>
      </c>
      <c r="AF516" s="2"/>
      <c r="AG516" s="4" t="s">
        <v>2756</v>
      </c>
      <c r="AH516" s="89" t="str">
        <f t="shared" si="104"/>
        <v>No Build Required</v>
      </c>
      <c r="AI516" s="2" t="s">
        <v>4508</v>
      </c>
      <c r="AJ516" s="2" t="s">
        <v>4508</v>
      </c>
      <c r="AK516" s="84" t="str">
        <f>IF(Q516="",IF(U516="N","N/A",IF(AL516="","TBD",IF(AL516="N/A","N/A",IF(ISNUMBER(AL516),"Complete","")))),"Removed")</f>
        <v>N/A</v>
      </c>
      <c r="AL516" s="95" t="s">
        <v>4508</v>
      </c>
      <c r="AM516" s="89" t="str">
        <f>IF(Q516="",IF(AO516="","TBD",IF(AO516="N/A","N/A",IF(ISNUMBER(AO516),"Complete","TBD"))),"N/A")</f>
        <v>Complete</v>
      </c>
      <c r="AN516" s="1"/>
      <c r="AO516" s="94">
        <v>41351</v>
      </c>
      <c r="AP516" s="97" t="str">
        <f>IF(Q516="",IF(AK516="N/A",IF(AM516="TBD","Waiting on Router","Ready"),"TBD"),"Removed")</f>
        <v>Ready</v>
      </c>
      <c r="AQ516" s="1"/>
      <c r="AR516" s="4"/>
      <c r="AS516" s="7">
        <v>1</v>
      </c>
      <c r="AT516" s="2"/>
      <c r="AU516" s="2"/>
      <c r="AV516" s="4"/>
    </row>
    <row r="517" spans="1:48">
      <c r="A517" s="2">
        <v>40753</v>
      </c>
      <c r="B517" s="73" t="s">
        <v>2176</v>
      </c>
      <c r="C517" s="73" t="s">
        <v>161</v>
      </c>
      <c r="D517" s="73" t="s">
        <v>774</v>
      </c>
      <c r="E517" s="3" t="s">
        <v>2717</v>
      </c>
      <c r="F517" s="73" t="s">
        <v>1027</v>
      </c>
      <c r="G517" s="73" t="s">
        <v>4851</v>
      </c>
      <c r="H517" s="4" t="s">
        <v>6033</v>
      </c>
      <c r="I517" s="4" t="s">
        <v>6034</v>
      </c>
      <c r="J517" s="4">
        <v>26571</v>
      </c>
      <c r="K517" s="4" t="s">
        <v>6035</v>
      </c>
      <c r="L517" s="4" t="s">
        <v>5993</v>
      </c>
      <c r="M517" s="4" t="s">
        <v>5994</v>
      </c>
      <c r="N517" s="4" t="s">
        <v>6036</v>
      </c>
      <c r="O517" s="4">
        <v>353</v>
      </c>
      <c r="P517" s="3"/>
      <c r="Q517" s="4"/>
      <c r="R517" s="4" t="s">
        <v>4071</v>
      </c>
      <c r="S517" s="4" t="s">
        <v>2713</v>
      </c>
      <c r="T517" s="2"/>
      <c r="U517" s="77" t="str">
        <f t="shared" si="99"/>
        <v>N</v>
      </c>
      <c r="V517" s="77" t="str">
        <f t="shared" si="100"/>
        <v>N/A</v>
      </c>
      <c r="W517" s="34"/>
      <c r="X517" s="4" t="s">
        <v>4508</v>
      </c>
      <c r="Y517" s="2"/>
      <c r="Z517" s="2"/>
      <c r="AA517" s="84" t="str">
        <f t="shared" si="101"/>
        <v>N/A</v>
      </c>
      <c r="AB517" s="35">
        <v>0</v>
      </c>
      <c r="AC517" s="15">
        <f t="shared" si="102"/>
        <v>0</v>
      </c>
      <c r="AD517" s="2"/>
      <c r="AE517" s="92" t="str">
        <f t="shared" si="103"/>
        <v>N/A</v>
      </c>
      <c r="AF517" s="2"/>
      <c r="AG517" s="4" t="s">
        <v>2756</v>
      </c>
      <c r="AH517" s="89" t="str">
        <f t="shared" si="104"/>
        <v>No Build Required</v>
      </c>
      <c r="AI517" s="2" t="s">
        <v>4508</v>
      </c>
      <c r="AJ517" s="2" t="s">
        <v>4508</v>
      </c>
      <c r="AK517" s="84" t="str">
        <f>IF(Q517="",IF(U517="N","N/A",IF(AL517="","TBD",IF(AL517="N/A","N/A",IF(ISNUMBER(AL517),"Complete","")))),"Removed")</f>
        <v>N/A</v>
      </c>
      <c r="AL517" s="95" t="s">
        <v>4508</v>
      </c>
      <c r="AM517" s="89" t="str">
        <f>IF(Q517="",IF(AO517="","TBD",IF(AO517="N/A","N/A",IF(ISNUMBER(AO517),"Complete","TBD"))),"N/A")</f>
        <v>Complete</v>
      </c>
      <c r="AN517" s="2">
        <v>40912</v>
      </c>
      <c r="AO517" s="94">
        <v>40822</v>
      </c>
      <c r="AP517" s="97" t="str">
        <f>IF(Q517="",IF(AK517="N/A",IF(AM517="TBD","Waiting on Router","Ready"),"TBD"),"Removed")</f>
        <v>Ready</v>
      </c>
      <c r="AQ517" s="2">
        <v>40913</v>
      </c>
      <c r="AR517" s="4"/>
      <c r="AS517" s="7">
        <v>1</v>
      </c>
      <c r="AT517" s="2"/>
      <c r="AU517" s="2"/>
      <c r="AV517" s="4"/>
    </row>
    <row r="518" spans="1:48">
      <c r="A518" s="2">
        <v>40753</v>
      </c>
      <c r="B518" s="73" t="s">
        <v>2177</v>
      </c>
      <c r="C518" s="73" t="s">
        <v>161</v>
      </c>
      <c r="D518" s="73" t="s">
        <v>774</v>
      </c>
      <c r="E518" s="3" t="s">
        <v>2717</v>
      </c>
      <c r="F518" s="73" t="s">
        <v>1028</v>
      </c>
      <c r="G518" s="73" t="s">
        <v>4851</v>
      </c>
      <c r="H518" s="4" t="s">
        <v>6037</v>
      </c>
      <c r="I518" s="4" t="s">
        <v>6038</v>
      </c>
      <c r="J518" s="4">
        <v>26554</v>
      </c>
      <c r="K518" s="4" t="s">
        <v>6039</v>
      </c>
      <c r="L518" s="4" t="s">
        <v>5993</v>
      </c>
      <c r="M518" s="4" t="s">
        <v>5994</v>
      </c>
      <c r="N518" s="4" t="s">
        <v>6040</v>
      </c>
      <c r="O518" s="4">
        <v>354</v>
      </c>
      <c r="P518" s="3"/>
      <c r="Q518" s="4"/>
      <c r="R518" s="4" t="s">
        <v>4071</v>
      </c>
      <c r="S518" s="4" t="s">
        <v>2713</v>
      </c>
      <c r="T518" s="2"/>
      <c r="U518" s="77" t="str">
        <f t="shared" si="99"/>
        <v>N</v>
      </c>
      <c r="V518" s="77" t="str">
        <f t="shared" si="100"/>
        <v>N/A</v>
      </c>
      <c r="W518" s="34"/>
      <c r="X518" s="4" t="s">
        <v>4508</v>
      </c>
      <c r="Y518" s="2"/>
      <c r="Z518" s="2"/>
      <c r="AA518" s="84" t="str">
        <f t="shared" si="101"/>
        <v>N/A</v>
      </c>
      <c r="AB518" s="35">
        <v>0</v>
      </c>
      <c r="AC518" s="15">
        <f t="shared" si="102"/>
        <v>0</v>
      </c>
      <c r="AD518" s="2"/>
      <c r="AE518" s="92" t="str">
        <f t="shared" si="103"/>
        <v>N/A</v>
      </c>
      <c r="AF518" s="2"/>
      <c r="AG518" s="4" t="s">
        <v>2756</v>
      </c>
      <c r="AH518" s="89" t="str">
        <f t="shared" si="104"/>
        <v>No Build Required</v>
      </c>
      <c r="AI518" s="2" t="s">
        <v>4508</v>
      </c>
      <c r="AJ518" s="2" t="s">
        <v>4508</v>
      </c>
      <c r="AK518" s="84" t="str">
        <f>IF(Q518="",IF(U518="N","N/A",IF(AL518="","TBD",IF(AL518="N/A","N/A",IF(ISNUMBER(AL518),"Complete","")))),"Removed")</f>
        <v>N/A</v>
      </c>
      <c r="AL518" s="95" t="s">
        <v>4508</v>
      </c>
      <c r="AM518" s="89" t="str">
        <f>IF(Q518="",IF(AO518="","TBD",IF(AO518="N/A","N/A",IF(ISNUMBER(AO518),"Complete","TBD"))),"N/A")</f>
        <v>Complete</v>
      </c>
      <c r="AN518" s="1"/>
      <c r="AO518" s="94">
        <v>40975</v>
      </c>
      <c r="AP518" s="97" t="str">
        <f>IF(Q518="",IF(AK518="N/A",IF(AM518="TBD","Waiting on Router","Ready"),"TBD"),"Removed")</f>
        <v>Ready</v>
      </c>
      <c r="AQ518" s="1"/>
      <c r="AR518" s="4"/>
      <c r="AS518" s="7">
        <v>1</v>
      </c>
      <c r="AT518" s="2"/>
      <c r="AU518" s="2"/>
      <c r="AV518" s="4"/>
    </row>
    <row r="519" spans="1:48">
      <c r="A519" s="2">
        <v>40753</v>
      </c>
      <c r="B519" s="73" t="s">
        <v>2178</v>
      </c>
      <c r="C519" s="73" t="s">
        <v>161</v>
      </c>
      <c r="D519" s="73" t="s">
        <v>774</v>
      </c>
      <c r="E519" s="3" t="s">
        <v>2717</v>
      </c>
      <c r="F519" s="73" t="s">
        <v>1029</v>
      </c>
      <c r="G519" s="73" t="s">
        <v>4851</v>
      </c>
      <c r="H519" s="4" t="s">
        <v>6041</v>
      </c>
      <c r="I519" s="4" t="s">
        <v>6038</v>
      </c>
      <c r="J519" s="4">
        <v>26554</v>
      </c>
      <c r="K519" s="4" t="s">
        <v>6042</v>
      </c>
      <c r="L519" s="4" t="s">
        <v>5993</v>
      </c>
      <c r="M519" s="4" t="s">
        <v>5994</v>
      </c>
      <c r="N519" s="4" t="s">
        <v>6043</v>
      </c>
      <c r="O519" s="4">
        <v>355</v>
      </c>
      <c r="P519" s="3"/>
      <c r="Q519" s="4"/>
      <c r="R519" s="4" t="s">
        <v>4071</v>
      </c>
      <c r="S519" s="4" t="s">
        <v>2713</v>
      </c>
      <c r="T519" s="2"/>
      <c r="U519" s="77" t="str">
        <f t="shared" si="99"/>
        <v>N</v>
      </c>
      <c r="V519" s="77" t="str">
        <f t="shared" si="100"/>
        <v>N/A</v>
      </c>
      <c r="W519" s="34"/>
      <c r="X519" s="4" t="s">
        <v>4508</v>
      </c>
      <c r="Y519" s="2"/>
      <c r="Z519" s="2"/>
      <c r="AA519" s="84" t="str">
        <f t="shared" si="101"/>
        <v>N/A</v>
      </c>
      <c r="AB519" s="35">
        <v>0</v>
      </c>
      <c r="AC519" s="15">
        <f t="shared" si="102"/>
        <v>0</v>
      </c>
      <c r="AD519" s="2"/>
      <c r="AE519" s="92" t="str">
        <f t="shared" si="103"/>
        <v>N/A</v>
      </c>
      <c r="AF519" s="2"/>
      <c r="AG519" s="4" t="s">
        <v>2756</v>
      </c>
      <c r="AH519" s="89" t="str">
        <f t="shared" si="104"/>
        <v>No Build Required</v>
      </c>
      <c r="AI519" s="2" t="s">
        <v>4508</v>
      </c>
      <c r="AJ519" s="2" t="s">
        <v>4508</v>
      </c>
      <c r="AK519" s="84" t="str">
        <f>IF(Q519="",IF(U519="N","N/A",IF(AL519="","TBD",IF(AL519="N/A","N/A",IF(ISNUMBER(AL519),"Complete","")))),"Removed")</f>
        <v>N/A</v>
      </c>
      <c r="AL519" s="95" t="s">
        <v>4508</v>
      </c>
      <c r="AM519" s="89" t="str">
        <f>IF(Q519="",IF(AO519="","TBD",IF(AO519="N/A","N/A",IF(ISNUMBER(AO519),"Complete","TBD"))),"N/A")</f>
        <v>Complete</v>
      </c>
      <c r="AN519" s="2">
        <v>40912</v>
      </c>
      <c r="AO519" s="94">
        <v>40828</v>
      </c>
      <c r="AP519" s="97" t="str">
        <f>IF(Q519="",IF(AK519="N/A",IF(AM519="TBD","Waiting on Router","Ready"),"TBD"),"Removed")</f>
        <v>Ready</v>
      </c>
      <c r="AQ519" s="2">
        <v>40913</v>
      </c>
      <c r="AR519" s="4"/>
      <c r="AS519" s="7">
        <v>1</v>
      </c>
      <c r="AT519" s="2"/>
      <c r="AU519" s="2"/>
      <c r="AV519" s="4"/>
    </row>
    <row r="520" spans="1:48">
      <c r="A520" s="2">
        <v>40753</v>
      </c>
      <c r="B520" s="73" t="s">
        <v>2179</v>
      </c>
      <c r="C520" s="73" t="s">
        <v>161</v>
      </c>
      <c r="D520" s="73" t="s">
        <v>774</v>
      </c>
      <c r="E520" s="3" t="s">
        <v>2717</v>
      </c>
      <c r="F520" s="73" t="s">
        <v>1030</v>
      </c>
      <c r="G520" s="73" t="s">
        <v>4851</v>
      </c>
      <c r="H520" s="4" t="s">
        <v>6044</v>
      </c>
      <c r="I520" s="4" t="s">
        <v>6034</v>
      </c>
      <c r="J520" s="4">
        <v>26571</v>
      </c>
      <c r="K520" s="4" t="s">
        <v>6045</v>
      </c>
      <c r="L520" s="4" t="s">
        <v>5993</v>
      </c>
      <c r="M520" s="4" t="s">
        <v>5994</v>
      </c>
      <c r="N520" s="4" t="s">
        <v>6046</v>
      </c>
      <c r="O520" s="4">
        <v>356</v>
      </c>
      <c r="P520" s="3"/>
      <c r="Q520" s="4"/>
      <c r="R520" s="4" t="s">
        <v>4071</v>
      </c>
      <c r="S520" s="4" t="s">
        <v>2713</v>
      </c>
      <c r="T520" s="2"/>
      <c r="U520" s="77" t="str">
        <f t="shared" si="99"/>
        <v>N</v>
      </c>
      <c r="V520" s="77" t="str">
        <f t="shared" si="100"/>
        <v>N/A</v>
      </c>
      <c r="W520" s="34"/>
      <c r="X520" s="4" t="s">
        <v>4508</v>
      </c>
      <c r="Y520" s="2"/>
      <c r="Z520" s="2"/>
      <c r="AA520" s="84" t="str">
        <f t="shared" si="101"/>
        <v>N/A</v>
      </c>
      <c r="AB520" s="35">
        <v>0</v>
      </c>
      <c r="AC520" s="15">
        <f t="shared" si="102"/>
        <v>0</v>
      </c>
      <c r="AD520" s="2"/>
      <c r="AE520" s="92" t="str">
        <f t="shared" si="103"/>
        <v>N/A</v>
      </c>
      <c r="AF520" s="2"/>
      <c r="AG520" s="4" t="s">
        <v>2756</v>
      </c>
      <c r="AH520" s="89" t="str">
        <f t="shared" si="104"/>
        <v>No Build Required</v>
      </c>
      <c r="AI520" s="2" t="s">
        <v>4508</v>
      </c>
      <c r="AJ520" s="2" t="s">
        <v>4508</v>
      </c>
      <c r="AK520" s="84" t="str">
        <f>IF(Q520="",IF(U520="N","N/A",IF(AL520="","TBD",IF(AL520="N/A","N/A",IF(ISNUMBER(AL520),"Complete","")))),"Removed")</f>
        <v>N/A</v>
      </c>
      <c r="AL520" s="95" t="s">
        <v>4508</v>
      </c>
      <c r="AM520" s="89" t="str">
        <f>IF(Q520="",IF(AO520="","TBD",IF(AO520="N/A","N/A",IF(ISNUMBER(AO520),"Complete","TBD"))),"N/A")</f>
        <v>Complete</v>
      </c>
      <c r="AN520" s="2">
        <v>40912</v>
      </c>
      <c r="AO520" s="94">
        <v>40822</v>
      </c>
      <c r="AP520" s="97" t="str">
        <f>IF(Q520="",IF(AK520="N/A",IF(AM520="TBD","Waiting on Router","Ready"),"TBD"),"Removed")</f>
        <v>Ready</v>
      </c>
      <c r="AQ520" s="2">
        <v>40913</v>
      </c>
      <c r="AR520" s="4"/>
      <c r="AS520" s="7">
        <v>1</v>
      </c>
      <c r="AT520" s="2"/>
      <c r="AU520" s="2"/>
      <c r="AV520" s="4"/>
    </row>
    <row r="521" spans="1:48">
      <c r="A521" s="2">
        <v>40753</v>
      </c>
      <c r="B521" s="73" t="s">
        <v>2180</v>
      </c>
      <c r="C521" s="73" t="s">
        <v>161</v>
      </c>
      <c r="D521" s="73" t="s">
        <v>774</v>
      </c>
      <c r="E521" s="3" t="s">
        <v>2717</v>
      </c>
      <c r="F521" s="73" t="s">
        <v>1031</v>
      </c>
      <c r="G521" s="73" t="s">
        <v>4851</v>
      </c>
      <c r="H521" s="4" t="s">
        <v>6047</v>
      </c>
      <c r="I521" s="4" t="s">
        <v>6048</v>
      </c>
      <c r="J521" s="4">
        <v>26554</v>
      </c>
      <c r="K521" s="4" t="s">
        <v>6049</v>
      </c>
      <c r="L521" s="4" t="s">
        <v>5993</v>
      </c>
      <c r="M521" s="4" t="s">
        <v>5994</v>
      </c>
      <c r="N521" s="4" t="s">
        <v>6050</v>
      </c>
      <c r="O521" s="4">
        <v>357</v>
      </c>
      <c r="P521" s="3"/>
      <c r="Q521" s="4"/>
      <c r="R521" s="4" t="s">
        <v>4071</v>
      </c>
      <c r="S521" s="4" t="s">
        <v>2713</v>
      </c>
      <c r="T521" s="2"/>
      <c r="U521" s="77" t="str">
        <f t="shared" si="99"/>
        <v>N</v>
      </c>
      <c r="V521" s="77" t="str">
        <f t="shared" si="100"/>
        <v>N/A</v>
      </c>
      <c r="W521" s="34"/>
      <c r="X521" s="4" t="s">
        <v>4508</v>
      </c>
      <c r="Y521" s="2"/>
      <c r="Z521" s="2"/>
      <c r="AA521" s="84" t="str">
        <f t="shared" si="101"/>
        <v>N/A</v>
      </c>
      <c r="AB521" s="35">
        <v>0</v>
      </c>
      <c r="AC521" s="15">
        <f t="shared" si="102"/>
        <v>0</v>
      </c>
      <c r="AD521" s="2"/>
      <c r="AE521" s="92" t="str">
        <f t="shared" si="103"/>
        <v>N/A</v>
      </c>
      <c r="AF521" s="2"/>
      <c r="AG521" s="4" t="s">
        <v>2756</v>
      </c>
      <c r="AH521" s="89" t="str">
        <f t="shared" si="104"/>
        <v>No Build Required</v>
      </c>
      <c r="AI521" s="2" t="s">
        <v>4508</v>
      </c>
      <c r="AJ521" s="2" t="s">
        <v>4508</v>
      </c>
      <c r="AK521" s="84" t="str">
        <f>IF(Q521="",IF(U521="N","N/A",IF(AL521="","TBD",IF(AL521="N/A","N/A",IF(ISNUMBER(AL521),"Complete","")))),"Removed")</f>
        <v>N/A</v>
      </c>
      <c r="AL521" s="95" t="s">
        <v>4508</v>
      </c>
      <c r="AM521" s="89" t="str">
        <f>IF(Q521="",IF(AO521="","TBD",IF(AO521="N/A","N/A",IF(ISNUMBER(AO521),"Complete","TBD"))),"N/A")</f>
        <v>Complete</v>
      </c>
      <c r="AN521" s="2">
        <v>40912</v>
      </c>
      <c r="AO521" s="94">
        <v>40819</v>
      </c>
      <c r="AP521" s="97" t="str">
        <f>IF(Q521="",IF(AK521="N/A",IF(AM521="TBD","Waiting on Router","Ready"),"TBD"),"Removed")</f>
        <v>Ready</v>
      </c>
      <c r="AQ521" s="2">
        <v>40913</v>
      </c>
      <c r="AR521" s="4"/>
      <c r="AS521" s="7">
        <v>1</v>
      </c>
      <c r="AT521" s="2"/>
      <c r="AU521" s="2"/>
      <c r="AV521" s="4"/>
    </row>
    <row r="522" spans="1:48">
      <c r="A522" s="2">
        <v>40753</v>
      </c>
      <c r="B522" s="73" t="s">
        <v>2181</v>
      </c>
      <c r="C522" s="73" t="s">
        <v>161</v>
      </c>
      <c r="D522" s="73" t="s">
        <v>774</v>
      </c>
      <c r="E522" s="3" t="s">
        <v>2717</v>
      </c>
      <c r="F522" s="73" t="s">
        <v>1032</v>
      </c>
      <c r="G522" s="73" t="s">
        <v>4851</v>
      </c>
      <c r="H522" s="4" t="s">
        <v>6051</v>
      </c>
      <c r="I522" s="4" t="s">
        <v>6052</v>
      </c>
      <c r="J522" s="4">
        <v>26588</v>
      </c>
      <c r="K522" s="4" t="s">
        <v>6053</v>
      </c>
      <c r="L522" s="4" t="s">
        <v>5993</v>
      </c>
      <c r="M522" s="4" t="s">
        <v>5994</v>
      </c>
      <c r="N522" s="4" t="s">
        <v>6054</v>
      </c>
      <c r="O522" s="4">
        <v>358</v>
      </c>
      <c r="P522" s="3"/>
      <c r="Q522" s="4"/>
      <c r="R522" s="4" t="s">
        <v>4071</v>
      </c>
      <c r="S522" s="4" t="s">
        <v>2713</v>
      </c>
      <c r="T522" s="2"/>
      <c r="U522" s="77" t="str">
        <f t="shared" si="99"/>
        <v>N</v>
      </c>
      <c r="V522" s="77" t="str">
        <f t="shared" si="100"/>
        <v>N/A</v>
      </c>
      <c r="W522" s="34"/>
      <c r="X522" s="4" t="s">
        <v>4508</v>
      </c>
      <c r="Y522" s="2"/>
      <c r="Z522" s="2"/>
      <c r="AA522" s="84" t="str">
        <f t="shared" si="101"/>
        <v>N/A</v>
      </c>
      <c r="AB522" s="35">
        <v>0</v>
      </c>
      <c r="AC522" s="15">
        <f t="shared" si="102"/>
        <v>0</v>
      </c>
      <c r="AD522" s="2"/>
      <c r="AE522" s="92" t="str">
        <f t="shared" si="103"/>
        <v>N/A</v>
      </c>
      <c r="AF522" s="2"/>
      <c r="AG522" s="4" t="s">
        <v>2756</v>
      </c>
      <c r="AH522" s="89" t="str">
        <f t="shared" si="104"/>
        <v>No Build Required</v>
      </c>
      <c r="AI522" s="2" t="s">
        <v>4508</v>
      </c>
      <c r="AJ522" s="2" t="s">
        <v>4508</v>
      </c>
      <c r="AK522" s="84" t="str">
        <f>IF(Q522="",IF(U522="N","N/A",IF(AL522="","TBD",IF(AL522="N/A","N/A",IF(ISNUMBER(AL522),"Complete","")))),"Removed")</f>
        <v>N/A</v>
      </c>
      <c r="AL522" s="95" t="s">
        <v>4508</v>
      </c>
      <c r="AM522" s="89" t="str">
        <f>IF(Q522="",IF(AO522="","TBD",IF(AO522="N/A","N/A",IF(ISNUMBER(AO522),"Complete","TBD"))),"N/A")</f>
        <v>Complete</v>
      </c>
      <c r="AN522" s="2">
        <v>40912</v>
      </c>
      <c r="AO522" s="94">
        <v>40828</v>
      </c>
      <c r="AP522" s="97" t="str">
        <f>IF(Q522="",IF(AK522="N/A",IF(AM522="TBD","Waiting on Router","Ready"),"TBD"),"Removed")</f>
        <v>Ready</v>
      </c>
      <c r="AQ522" s="2">
        <v>40913</v>
      </c>
      <c r="AR522" s="4"/>
      <c r="AS522" s="7">
        <v>1</v>
      </c>
      <c r="AT522" s="2"/>
      <c r="AU522" s="2"/>
      <c r="AV522" s="4"/>
    </row>
    <row r="523" spans="1:48">
      <c r="A523" s="2">
        <v>40753</v>
      </c>
      <c r="B523" s="73" t="s">
        <v>2182</v>
      </c>
      <c r="C523" s="73" t="s">
        <v>161</v>
      </c>
      <c r="D523" s="73" t="s">
        <v>774</v>
      </c>
      <c r="E523" s="3" t="s">
        <v>2717</v>
      </c>
      <c r="F523" s="73" t="s">
        <v>1033</v>
      </c>
      <c r="G523" s="73" t="s">
        <v>4851</v>
      </c>
      <c r="H523" s="4" t="s">
        <v>6055</v>
      </c>
      <c r="I523" s="4" t="s">
        <v>107</v>
      </c>
      <c r="J523" s="4">
        <v>26554</v>
      </c>
      <c r="K523" s="4" t="s">
        <v>6056</v>
      </c>
      <c r="L523" s="4" t="s">
        <v>5993</v>
      </c>
      <c r="M523" s="4" t="s">
        <v>5994</v>
      </c>
      <c r="N523" s="4" t="s">
        <v>6926</v>
      </c>
      <c r="O523" s="4">
        <v>359</v>
      </c>
      <c r="P523" s="3"/>
      <c r="Q523" s="4"/>
      <c r="R523" s="4" t="s">
        <v>4071</v>
      </c>
      <c r="S523" s="4" t="s">
        <v>2713</v>
      </c>
      <c r="T523" s="2"/>
      <c r="U523" s="77" t="str">
        <f t="shared" si="99"/>
        <v>N</v>
      </c>
      <c r="V523" s="77" t="str">
        <f t="shared" si="100"/>
        <v>N/A</v>
      </c>
      <c r="W523" s="34"/>
      <c r="X523" s="4" t="s">
        <v>4508</v>
      </c>
      <c r="Y523" s="2"/>
      <c r="Z523" s="2"/>
      <c r="AA523" s="84" t="str">
        <f t="shared" si="101"/>
        <v>N/A</v>
      </c>
      <c r="AB523" s="35">
        <v>0</v>
      </c>
      <c r="AC523" s="15">
        <f t="shared" si="102"/>
        <v>0</v>
      </c>
      <c r="AD523" s="2"/>
      <c r="AE523" s="92" t="str">
        <f t="shared" si="103"/>
        <v>N/A</v>
      </c>
      <c r="AF523" s="2"/>
      <c r="AG523" s="4" t="s">
        <v>2756</v>
      </c>
      <c r="AH523" s="89" t="str">
        <f t="shared" si="104"/>
        <v>No Build Required</v>
      </c>
      <c r="AI523" s="2" t="s">
        <v>4508</v>
      </c>
      <c r="AJ523" s="2" t="s">
        <v>4508</v>
      </c>
      <c r="AK523" s="84" t="str">
        <f>IF(Q523="",IF(U523="N","N/A",IF(AL523="","TBD",IF(AL523="N/A","N/A",IF(ISNUMBER(AL523),"Complete","")))),"Removed")</f>
        <v>N/A</v>
      </c>
      <c r="AL523" s="95" t="s">
        <v>4508</v>
      </c>
      <c r="AM523" s="89" t="str">
        <f>IF(Q523="",IF(AO523="","TBD",IF(AO523="N/A","N/A",IF(ISNUMBER(AO523),"Complete","TBD"))),"N/A")</f>
        <v>Complete</v>
      </c>
      <c r="AN523" s="2">
        <v>40912</v>
      </c>
      <c r="AO523" s="94">
        <v>40819</v>
      </c>
      <c r="AP523" s="97" t="str">
        <f>IF(Q523="",IF(AK523="N/A",IF(AM523="TBD","Waiting on Router","Ready"),"TBD"),"Removed")</f>
        <v>Ready</v>
      </c>
      <c r="AQ523" s="2">
        <v>40913</v>
      </c>
      <c r="AR523" s="4"/>
      <c r="AS523" s="7">
        <v>1</v>
      </c>
      <c r="AT523" s="2"/>
      <c r="AU523" s="2"/>
      <c r="AV523" s="4"/>
    </row>
    <row r="524" spans="1:48">
      <c r="A524" s="1">
        <v>40753</v>
      </c>
      <c r="B524" s="72" t="s">
        <v>2183</v>
      </c>
      <c r="C524" s="72" t="s">
        <v>161</v>
      </c>
      <c r="D524" s="72" t="s">
        <v>774</v>
      </c>
      <c r="E524" s="18" t="s">
        <v>2717</v>
      </c>
      <c r="F524" s="73" t="s">
        <v>1034</v>
      </c>
      <c r="G524" s="72" t="s">
        <v>4851</v>
      </c>
      <c r="H524" s="8" t="s">
        <v>6057</v>
      </c>
      <c r="I524" s="8" t="s">
        <v>107</v>
      </c>
      <c r="J524" s="8">
        <v>26554</v>
      </c>
      <c r="K524" s="8" t="s">
        <v>6058</v>
      </c>
      <c r="L524" s="4" t="s">
        <v>5993</v>
      </c>
      <c r="M524" s="8" t="s">
        <v>5994</v>
      </c>
      <c r="N524" s="8" t="s">
        <v>6059</v>
      </c>
      <c r="O524" s="8">
        <v>360</v>
      </c>
      <c r="P524" s="18"/>
      <c r="Q524" s="4"/>
      <c r="R524" s="4" t="s">
        <v>4071</v>
      </c>
      <c r="S524" s="8" t="s">
        <v>2713</v>
      </c>
      <c r="T524" s="1"/>
      <c r="U524" s="77" t="str">
        <f t="shared" si="99"/>
        <v>N</v>
      </c>
      <c r="V524" s="77" t="str">
        <f t="shared" si="100"/>
        <v>N/A</v>
      </c>
      <c r="W524" s="32"/>
      <c r="X524" s="4" t="s">
        <v>4508</v>
      </c>
      <c r="Y524" s="1"/>
      <c r="Z524" s="1"/>
      <c r="AA524" s="84" t="str">
        <f t="shared" si="101"/>
        <v>N/A</v>
      </c>
      <c r="AB524" s="33">
        <v>0</v>
      </c>
      <c r="AC524" s="15">
        <f t="shared" si="102"/>
        <v>0</v>
      </c>
      <c r="AD524" s="1"/>
      <c r="AE524" s="92" t="str">
        <f t="shared" si="103"/>
        <v>N/A</v>
      </c>
      <c r="AF524" s="1"/>
      <c r="AG524" s="8" t="s">
        <v>2756</v>
      </c>
      <c r="AH524" s="89" t="str">
        <f t="shared" si="104"/>
        <v>No Build Required</v>
      </c>
      <c r="AI524" s="1" t="s">
        <v>4508</v>
      </c>
      <c r="AJ524" s="1" t="s">
        <v>4508</v>
      </c>
      <c r="AK524" s="84" t="str">
        <f>IF(Q524="",IF(U524="N","N/A",IF(AL524="","TBD",IF(AL524="N/A","N/A",IF(ISNUMBER(AL524),"Complete","")))),"Removed")</f>
        <v>N/A</v>
      </c>
      <c r="AL524" s="95" t="s">
        <v>4508</v>
      </c>
      <c r="AM524" s="89" t="str">
        <f>IF(Q524="",IF(AO524="","TBD",IF(AO524="N/A","N/A",IF(ISNUMBER(AO524),"Complete","TBD"))),"N/A")</f>
        <v>Complete</v>
      </c>
      <c r="AN524" s="1">
        <v>40912</v>
      </c>
      <c r="AO524" s="93">
        <v>40806</v>
      </c>
      <c r="AP524" s="97" t="str">
        <f>IF(Q524="",IF(AK524="N/A",IF(AM524="TBD","Waiting on Router","Ready"),"TBD"),"Removed")</f>
        <v>Ready</v>
      </c>
      <c r="AQ524" s="1">
        <v>40913</v>
      </c>
      <c r="AR524" s="4"/>
      <c r="AS524" s="9">
        <v>1</v>
      </c>
      <c r="AT524" s="1"/>
      <c r="AU524" s="1"/>
      <c r="AV524" s="4"/>
    </row>
    <row r="525" spans="1:48">
      <c r="A525" s="2">
        <v>40753</v>
      </c>
      <c r="B525" s="73" t="s">
        <v>2184</v>
      </c>
      <c r="C525" s="73" t="s">
        <v>161</v>
      </c>
      <c r="D525" s="73" t="s">
        <v>774</v>
      </c>
      <c r="E525" s="3" t="s">
        <v>2717</v>
      </c>
      <c r="F525" s="73" t="s">
        <v>1035</v>
      </c>
      <c r="G525" s="73" t="s">
        <v>4851</v>
      </c>
      <c r="H525" s="4" t="s">
        <v>6060</v>
      </c>
      <c r="I525" s="4" t="s">
        <v>107</v>
      </c>
      <c r="J525" s="4">
        <v>26554</v>
      </c>
      <c r="K525" s="4" t="s">
        <v>6061</v>
      </c>
      <c r="L525" s="4" t="s">
        <v>5993</v>
      </c>
      <c r="M525" s="4" t="s">
        <v>5994</v>
      </c>
      <c r="N525" s="4" t="s">
        <v>6062</v>
      </c>
      <c r="O525" s="4">
        <v>361</v>
      </c>
      <c r="P525" s="3"/>
      <c r="Q525" s="4"/>
      <c r="R525" s="4" t="s">
        <v>4071</v>
      </c>
      <c r="S525" s="4" t="s">
        <v>2713</v>
      </c>
      <c r="T525" s="2"/>
      <c r="U525" s="77" t="str">
        <f t="shared" si="99"/>
        <v>N</v>
      </c>
      <c r="V525" s="77" t="str">
        <f t="shared" si="100"/>
        <v>N/A</v>
      </c>
      <c r="W525" s="34"/>
      <c r="X525" s="4" t="s">
        <v>4508</v>
      </c>
      <c r="Y525" s="2"/>
      <c r="Z525" s="2"/>
      <c r="AA525" s="84" t="str">
        <f t="shared" si="101"/>
        <v>N/A</v>
      </c>
      <c r="AB525" s="35">
        <v>0</v>
      </c>
      <c r="AC525" s="15">
        <f t="shared" si="102"/>
        <v>0</v>
      </c>
      <c r="AD525" s="2"/>
      <c r="AE525" s="92" t="str">
        <f t="shared" si="103"/>
        <v>N/A</v>
      </c>
      <c r="AF525" s="2"/>
      <c r="AG525" s="4" t="s">
        <v>2756</v>
      </c>
      <c r="AH525" s="89" t="str">
        <f t="shared" si="104"/>
        <v>No Build Required</v>
      </c>
      <c r="AI525" s="2" t="s">
        <v>4508</v>
      </c>
      <c r="AJ525" s="2" t="s">
        <v>4508</v>
      </c>
      <c r="AK525" s="84" t="str">
        <f>IF(Q525="",IF(U525="N","N/A",IF(AL525="","TBD",IF(AL525="N/A","N/A",IF(ISNUMBER(AL525),"Complete","")))),"Removed")</f>
        <v>N/A</v>
      </c>
      <c r="AL525" s="95" t="s">
        <v>4508</v>
      </c>
      <c r="AM525" s="89" t="str">
        <f>IF(Q525="",IF(AO525="","TBD",IF(AO525="N/A","N/A",IF(ISNUMBER(AO525),"Complete","TBD"))),"N/A")</f>
        <v>Complete</v>
      </c>
      <c r="AN525" s="2">
        <v>41047</v>
      </c>
      <c r="AO525" s="94">
        <v>41016</v>
      </c>
      <c r="AP525" s="97" t="str">
        <f>IF(Q525="",IF(AK525="N/A",IF(AM525="TBD","Waiting on Router","Ready"),"TBD"),"Removed")</f>
        <v>Ready</v>
      </c>
      <c r="AQ525" s="2">
        <v>41047</v>
      </c>
      <c r="AR525" s="4"/>
      <c r="AS525" s="7">
        <v>1</v>
      </c>
      <c r="AT525" s="2"/>
      <c r="AU525" s="2"/>
      <c r="AV525" s="4"/>
    </row>
    <row r="526" spans="1:48">
      <c r="A526" s="2"/>
      <c r="B526" s="73" t="s">
        <v>2185</v>
      </c>
      <c r="C526" s="73" t="s">
        <v>161</v>
      </c>
      <c r="D526" s="73" t="s">
        <v>763</v>
      </c>
      <c r="E526" s="4" t="s">
        <v>2717</v>
      </c>
      <c r="F526" s="73" t="s">
        <v>613</v>
      </c>
      <c r="G526" s="73" t="s">
        <v>4852</v>
      </c>
      <c r="H526" s="4" t="s">
        <v>614</v>
      </c>
      <c r="I526" s="4" t="s">
        <v>107</v>
      </c>
      <c r="J526" s="4">
        <v>26554</v>
      </c>
      <c r="K526" s="4" t="s">
        <v>3165</v>
      </c>
      <c r="L526" s="4"/>
      <c r="M526" s="4"/>
      <c r="N526" s="4" t="s">
        <v>4142</v>
      </c>
      <c r="O526" s="4">
        <v>828</v>
      </c>
      <c r="P526" s="4"/>
      <c r="Q526" s="4"/>
      <c r="R526" s="4" t="s">
        <v>2727</v>
      </c>
      <c r="S526" s="4" t="s">
        <v>2712</v>
      </c>
      <c r="T526" s="2">
        <v>40648</v>
      </c>
      <c r="U526" s="86" t="str">
        <f t="shared" si="99"/>
        <v>Y</v>
      </c>
      <c r="V526" s="86" t="str">
        <f t="shared" si="100"/>
        <v>Y</v>
      </c>
      <c r="W526" s="34">
        <v>9735</v>
      </c>
      <c r="X526" s="4" t="s">
        <v>2756</v>
      </c>
      <c r="Y526" s="2"/>
      <c r="Z526" s="2">
        <v>40689</v>
      </c>
      <c r="AA526" s="84" t="str">
        <f t="shared" si="101"/>
        <v>Y</v>
      </c>
      <c r="AB526" s="35">
        <v>1305</v>
      </c>
      <c r="AC526" s="15">
        <f t="shared" si="102"/>
        <v>1305</v>
      </c>
      <c r="AD526" s="2">
        <v>40940</v>
      </c>
      <c r="AE526" s="92" t="str">
        <f t="shared" si="103"/>
        <v>Complete</v>
      </c>
      <c r="AF526" s="2">
        <v>41009</v>
      </c>
      <c r="AG526" s="4" t="s">
        <v>697</v>
      </c>
      <c r="AH526" s="89" t="str">
        <f t="shared" si="104"/>
        <v>Complete</v>
      </c>
      <c r="AI526" s="2" t="s">
        <v>4508</v>
      </c>
      <c r="AJ526" s="2">
        <v>41015</v>
      </c>
      <c r="AK526" s="84" t="str">
        <f>IF(Q526="",IF(U526="N","N/A",IF(AL526="","TBD",IF(AL526="N/A","N/A",IF(ISNUMBER(AL526),"Complete","")))),"Removed")</f>
        <v>Complete</v>
      </c>
      <c r="AL526" s="94">
        <v>41022</v>
      </c>
      <c r="AM526" s="89" t="str">
        <f>IF(Q526="",IF(AO526="","TBD",IF(AO526="N/A","N/A",IF(ISNUMBER(AO526),"Complete","TBD"))),"N/A")</f>
        <v>Complete</v>
      </c>
      <c r="AN526" s="2"/>
      <c r="AO526" s="94">
        <v>41113</v>
      </c>
      <c r="AP526" s="97" t="str">
        <f>IF(Q526="",IF(AK526="Complete",IF(AM526="TBD","Waiting on Router","Ready"),"Pending Fiber Completion"),"Removed")</f>
        <v>Ready</v>
      </c>
      <c r="AQ526" s="2"/>
      <c r="AR526" s="4" t="s">
        <v>4775</v>
      </c>
      <c r="AS526" s="7">
        <v>1</v>
      </c>
      <c r="AT526" s="2"/>
      <c r="AU526" s="2"/>
      <c r="AV526" s="4"/>
    </row>
    <row r="527" spans="1:48">
      <c r="A527" s="2"/>
      <c r="B527" s="73" t="s">
        <v>2186</v>
      </c>
      <c r="C527" s="73" t="s">
        <v>161</v>
      </c>
      <c r="D527" s="73" t="s">
        <v>763</v>
      </c>
      <c r="E527" s="4" t="s">
        <v>2717</v>
      </c>
      <c r="F527" s="73" t="s">
        <v>615</v>
      </c>
      <c r="G527" s="73" t="s">
        <v>4852</v>
      </c>
      <c r="H527" s="4" t="s">
        <v>616</v>
      </c>
      <c r="I527" s="4" t="s">
        <v>617</v>
      </c>
      <c r="J527" s="4"/>
      <c r="K527" s="4" t="s">
        <v>3164</v>
      </c>
      <c r="L527" s="4"/>
      <c r="M527" s="4"/>
      <c r="N527" s="4" t="s">
        <v>4117</v>
      </c>
      <c r="O527" s="4">
        <v>830</v>
      </c>
      <c r="P527" s="4"/>
      <c r="Q527" s="4"/>
      <c r="R527" s="4" t="s">
        <v>2727</v>
      </c>
      <c r="S527" s="4" t="s">
        <v>2712</v>
      </c>
      <c r="T527" s="2">
        <v>40638</v>
      </c>
      <c r="U527" s="86" t="str">
        <f t="shared" si="99"/>
        <v>Y</v>
      </c>
      <c r="V527" s="86" t="str">
        <f t="shared" si="100"/>
        <v>Y</v>
      </c>
      <c r="W527" s="34">
        <v>7195</v>
      </c>
      <c r="X527" s="4" t="s">
        <v>2756</v>
      </c>
      <c r="Y527" s="2"/>
      <c r="Z527" s="2">
        <v>40689</v>
      </c>
      <c r="AA527" s="84" t="str">
        <f t="shared" si="101"/>
        <v>Y</v>
      </c>
      <c r="AB527" s="35">
        <v>750</v>
      </c>
      <c r="AC527" s="15">
        <f t="shared" si="102"/>
        <v>750</v>
      </c>
      <c r="AD527" s="2">
        <v>40969</v>
      </c>
      <c r="AE527" s="92" t="str">
        <f t="shared" si="103"/>
        <v>Complete</v>
      </c>
      <c r="AF527" s="2">
        <v>40844</v>
      </c>
      <c r="AG527" s="4" t="s">
        <v>697</v>
      </c>
      <c r="AH527" s="89" t="str">
        <f t="shared" si="104"/>
        <v>Complete</v>
      </c>
      <c r="AI527" s="2">
        <v>41001</v>
      </c>
      <c r="AJ527" s="2">
        <v>40982</v>
      </c>
      <c r="AK527" s="84" t="str">
        <f>IF(Q527="",IF(U527="N","N/A",IF(AL527="","TBD",IF(AL527="N/A","N/A",IF(ISNUMBER(AL527),"Complete","")))),"Removed")</f>
        <v>Complete</v>
      </c>
      <c r="AL527" s="94">
        <v>41015</v>
      </c>
      <c r="AM527" s="89" t="str">
        <f>IF(Q527="",IF(AO527="","TBD",IF(AO527="N/A","N/A",IF(ISNUMBER(AO527),"Complete","TBD"))),"N/A")</f>
        <v>Complete</v>
      </c>
      <c r="AN527" s="2"/>
      <c r="AO527" s="94">
        <v>41113</v>
      </c>
      <c r="AP527" s="97" t="str">
        <f>IF(Q527="",IF(AK527="Complete",IF(AM527="TBD","Waiting on Router","Ready"),"Pending Fiber Completion"),"Removed")</f>
        <v>Ready</v>
      </c>
      <c r="AQ527" s="2"/>
      <c r="AR527" s="4" t="s">
        <v>4037</v>
      </c>
      <c r="AS527" s="7">
        <v>1</v>
      </c>
      <c r="AT527" s="2"/>
      <c r="AU527" s="2"/>
      <c r="AV527" s="4"/>
    </row>
    <row r="528" spans="1:48">
      <c r="A528" s="2"/>
      <c r="B528" s="73" t="s">
        <v>2187</v>
      </c>
      <c r="C528" s="73" t="s">
        <v>161</v>
      </c>
      <c r="D528" s="73" t="s">
        <v>763</v>
      </c>
      <c r="E528" s="4" t="s">
        <v>2717</v>
      </c>
      <c r="F528" s="73" t="s">
        <v>634</v>
      </c>
      <c r="G528" s="73" t="s">
        <v>4852</v>
      </c>
      <c r="H528" s="4" t="s">
        <v>635</v>
      </c>
      <c r="I528" s="4" t="s">
        <v>636</v>
      </c>
      <c r="J528" s="4"/>
      <c r="K528" s="4" t="s">
        <v>3163</v>
      </c>
      <c r="L528" s="4"/>
      <c r="M528" s="4"/>
      <c r="N528" s="4" t="s">
        <v>4141</v>
      </c>
      <c r="O528" s="4">
        <v>829</v>
      </c>
      <c r="P528" s="4"/>
      <c r="Q528" s="4"/>
      <c r="R528" s="4" t="s">
        <v>2727</v>
      </c>
      <c r="S528" s="4" t="s">
        <v>2712</v>
      </c>
      <c r="T528" s="2">
        <v>40648</v>
      </c>
      <c r="U528" s="86" t="str">
        <f t="shared" si="99"/>
        <v>Y</v>
      </c>
      <c r="V528" s="86" t="str">
        <f t="shared" si="100"/>
        <v>Y</v>
      </c>
      <c r="W528" s="34">
        <v>3991</v>
      </c>
      <c r="X528" s="4" t="s">
        <v>2756</v>
      </c>
      <c r="Y528" s="2"/>
      <c r="Z528" s="2">
        <v>40689</v>
      </c>
      <c r="AA528" s="84" t="str">
        <f t="shared" si="101"/>
        <v>Y</v>
      </c>
      <c r="AB528" s="35">
        <v>535</v>
      </c>
      <c r="AC528" s="15">
        <f t="shared" si="102"/>
        <v>535</v>
      </c>
      <c r="AD528" s="2">
        <v>40969</v>
      </c>
      <c r="AE528" s="92" t="str">
        <f t="shared" si="103"/>
        <v>Complete</v>
      </c>
      <c r="AF528" s="2">
        <v>40799</v>
      </c>
      <c r="AG528" s="4" t="s">
        <v>697</v>
      </c>
      <c r="AH528" s="89" t="str">
        <f t="shared" si="104"/>
        <v>Complete</v>
      </c>
      <c r="AI528" s="2">
        <v>40970</v>
      </c>
      <c r="AJ528" s="2">
        <v>40970</v>
      </c>
      <c r="AK528" s="84" t="str">
        <f>IF(Q528="",IF(U528="N","N/A",IF(AL528="","TBD",IF(AL528="N/A","N/A",IF(ISNUMBER(AL528),"Complete","")))),"Removed")</f>
        <v>Complete</v>
      </c>
      <c r="AL528" s="94">
        <v>40994</v>
      </c>
      <c r="AM528" s="89" t="str">
        <f>IF(Q528="",IF(AO528="","TBD",IF(AO528="N/A","N/A",IF(ISNUMBER(AO528),"Complete","TBD"))),"N/A")</f>
        <v>Complete</v>
      </c>
      <c r="AN528" s="2"/>
      <c r="AO528" s="94">
        <v>41113</v>
      </c>
      <c r="AP528" s="97" t="str">
        <f>IF(Q528="",IF(AK528="Complete",IF(AM528="TBD","Waiting on Router","Ready"),"Pending Fiber Completion"),"Removed")</f>
        <v>Ready</v>
      </c>
      <c r="AQ528" s="2"/>
      <c r="AR528" s="4" t="s">
        <v>4693</v>
      </c>
      <c r="AS528" s="7">
        <v>1</v>
      </c>
      <c r="AT528" s="2"/>
      <c r="AU528" s="2"/>
      <c r="AV528" s="4"/>
    </row>
    <row r="529" spans="1:48" ht="31.5">
      <c r="A529" s="2"/>
      <c r="B529" s="73" t="s">
        <v>2188</v>
      </c>
      <c r="C529" s="73" t="s">
        <v>161</v>
      </c>
      <c r="D529" s="73" t="s">
        <v>764</v>
      </c>
      <c r="E529" s="54" t="s">
        <v>2717</v>
      </c>
      <c r="F529" s="73" t="s">
        <v>6905</v>
      </c>
      <c r="G529" s="73" t="s">
        <v>4852</v>
      </c>
      <c r="H529" s="4" t="s">
        <v>307</v>
      </c>
      <c r="I529" s="4" t="s">
        <v>308</v>
      </c>
      <c r="J529" s="4">
        <v>26554</v>
      </c>
      <c r="K529" s="4" t="s">
        <v>3162</v>
      </c>
      <c r="L529" s="4" t="s">
        <v>4643</v>
      </c>
      <c r="M529" s="4" t="s">
        <v>4644</v>
      </c>
      <c r="N529" s="4" t="s">
        <v>4807</v>
      </c>
      <c r="O529" s="4">
        <v>1020</v>
      </c>
      <c r="P529" s="54" t="s">
        <v>4018</v>
      </c>
      <c r="Q529" s="4"/>
      <c r="R529" s="4" t="s">
        <v>2727</v>
      </c>
      <c r="S529" s="4" t="s">
        <v>2715</v>
      </c>
      <c r="T529" s="2">
        <v>40638</v>
      </c>
      <c r="U529" s="101" t="str">
        <f t="shared" si="99"/>
        <v>Y</v>
      </c>
      <c r="V529" s="101" t="str">
        <f t="shared" si="100"/>
        <v>Y</v>
      </c>
      <c r="W529" s="34">
        <v>6822</v>
      </c>
      <c r="X529" s="4" t="s">
        <v>2756</v>
      </c>
      <c r="Y529" s="2"/>
      <c r="Z529" s="2">
        <v>40689</v>
      </c>
      <c r="AA529" s="84" t="str">
        <f t="shared" si="101"/>
        <v>Y</v>
      </c>
      <c r="AB529" s="35">
        <v>700</v>
      </c>
      <c r="AC529" s="15">
        <f t="shared" si="102"/>
        <v>700</v>
      </c>
      <c r="AD529" s="2">
        <v>40969</v>
      </c>
      <c r="AE529" s="92" t="str">
        <f t="shared" si="103"/>
        <v>Complete</v>
      </c>
      <c r="AF529" s="2">
        <v>40667</v>
      </c>
      <c r="AG529" s="4" t="s">
        <v>697</v>
      </c>
      <c r="AH529" s="89" t="str">
        <f t="shared" si="104"/>
        <v>Complete</v>
      </c>
      <c r="AI529" s="2">
        <v>41026</v>
      </c>
      <c r="AJ529" s="2">
        <v>40996</v>
      </c>
      <c r="AK529" s="84" t="str">
        <f>IF(Q529="",IF(U529="N","N/A",IF(AL529="","TBD",IF(AL529="N/A","N/A",IF(ISNUMBER(AL529),"Complete","")))),"Removed")</f>
        <v>Complete</v>
      </c>
      <c r="AL529" s="94">
        <v>41015</v>
      </c>
      <c r="AM529" s="89" t="str">
        <f>IF(Q529="",IF(AO529="","TBD",IF(AO529="N/A","N/A",IF(ISNUMBER(AO529),"Complete","TBD"))),"N/A")</f>
        <v>Complete</v>
      </c>
      <c r="AN529" s="2">
        <v>41018</v>
      </c>
      <c r="AO529" s="94">
        <v>40812</v>
      </c>
      <c r="AP529" s="97" t="str">
        <f>IF(Q529="",IF(AK529="Complete",IF(AM529="TBD","Waiting on Router","Ready"),"Pending Fiber Completion"),"Removed")</f>
        <v>Ready</v>
      </c>
      <c r="AQ529" s="2">
        <v>41018</v>
      </c>
      <c r="AR529" s="4" t="s">
        <v>4037</v>
      </c>
      <c r="AS529" s="7">
        <v>1</v>
      </c>
      <c r="AT529" s="2"/>
      <c r="AU529" s="2"/>
      <c r="AV529" s="4"/>
    </row>
    <row r="530" spans="1:48">
      <c r="A530" s="1"/>
      <c r="B530" s="74" t="s">
        <v>2189</v>
      </c>
      <c r="C530" s="74" t="s">
        <v>161</v>
      </c>
      <c r="D530" s="74" t="s">
        <v>761</v>
      </c>
      <c r="E530" s="9" t="s">
        <v>2717</v>
      </c>
      <c r="F530" s="79" t="s">
        <v>162</v>
      </c>
      <c r="G530" s="74" t="s">
        <v>4852</v>
      </c>
      <c r="H530" s="9" t="s">
        <v>135</v>
      </c>
      <c r="I530" s="9" t="s">
        <v>107</v>
      </c>
      <c r="J530" s="9">
        <v>26554</v>
      </c>
      <c r="K530" s="9" t="s">
        <v>3161</v>
      </c>
      <c r="L530" s="7" t="s">
        <v>3904</v>
      </c>
      <c r="M530" s="9" t="s">
        <v>3905</v>
      </c>
      <c r="N530" s="9" t="s">
        <v>4610</v>
      </c>
      <c r="O530" s="9">
        <v>1390</v>
      </c>
      <c r="P530" s="9"/>
      <c r="Q530" s="7"/>
      <c r="R530" s="7" t="s">
        <v>2727</v>
      </c>
      <c r="S530" s="9"/>
      <c r="T530" s="1">
        <v>40877</v>
      </c>
      <c r="U530" s="87" t="str">
        <f t="shared" si="99"/>
        <v>Y</v>
      </c>
      <c r="V530" s="87" t="str">
        <f t="shared" si="100"/>
        <v>Y</v>
      </c>
      <c r="W530" s="32">
        <v>5500</v>
      </c>
      <c r="X530" s="9" t="s">
        <v>2756</v>
      </c>
      <c r="Y530" s="1"/>
      <c r="Z530" s="1">
        <v>40885</v>
      </c>
      <c r="AA530" s="84" t="str">
        <f t="shared" si="101"/>
        <v>Y</v>
      </c>
      <c r="AB530" s="33">
        <v>0</v>
      </c>
      <c r="AC530" s="15">
        <f t="shared" si="102"/>
        <v>0</v>
      </c>
      <c r="AD530" s="1">
        <v>40969</v>
      </c>
      <c r="AE530" s="92" t="str">
        <f t="shared" si="103"/>
        <v>Complete</v>
      </c>
      <c r="AF530" s="1" t="s">
        <v>4704</v>
      </c>
      <c r="AG530" s="9" t="s">
        <v>2756</v>
      </c>
      <c r="AH530" s="89" t="str">
        <f t="shared" si="104"/>
        <v>No Build Required</v>
      </c>
      <c r="AI530" s="1" t="s">
        <v>4508</v>
      </c>
      <c r="AJ530" s="1" t="s">
        <v>4508</v>
      </c>
      <c r="AK530" s="84" t="str">
        <f>IF(Q530="",IF(U530="N","N/A",IF(AL530="","TBD",IF(AL530="N/A","N/A",IF(ISNUMBER(AL530),"Complete","")))),"Removed")</f>
        <v>Complete</v>
      </c>
      <c r="AL530" s="93">
        <v>40968</v>
      </c>
      <c r="AM530" s="89" t="str">
        <f>IF(Q530="",IF(AO530="","TBD",IF(AO530="N/A","N/A",IF(ISNUMBER(AO530),"Complete","TBD"))),"N/A")</f>
        <v>Complete</v>
      </c>
      <c r="AN530" s="1">
        <v>40970</v>
      </c>
      <c r="AO530" s="93">
        <v>40938</v>
      </c>
      <c r="AP530" s="97" t="str">
        <f>IF(Q530="",IF(AK530="Complete",IF(AM530="TBD","Waiting on Router","Ready"),"Pending Fiber Completion"),"Removed")</f>
        <v>Ready</v>
      </c>
      <c r="AQ530" s="1">
        <v>40970</v>
      </c>
      <c r="AR530" s="7" t="s">
        <v>4495</v>
      </c>
      <c r="AS530" s="9">
        <v>1</v>
      </c>
      <c r="AT530" s="1"/>
      <c r="AU530" s="1"/>
      <c r="AV530" s="7"/>
    </row>
    <row r="531" spans="1:48" ht="31.5">
      <c r="A531" s="2"/>
      <c r="B531" s="73" t="s">
        <v>2190</v>
      </c>
      <c r="C531" s="73" t="s">
        <v>161</v>
      </c>
      <c r="D531" s="73" t="s">
        <v>710</v>
      </c>
      <c r="E531" s="4" t="s">
        <v>2717</v>
      </c>
      <c r="F531" s="73" t="s">
        <v>1686</v>
      </c>
      <c r="G531" s="73" t="s">
        <v>4852</v>
      </c>
      <c r="H531" s="4" t="s">
        <v>17</v>
      </c>
      <c r="I531" s="4" t="s">
        <v>18</v>
      </c>
      <c r="J531" s="4">
        <v>26554</v>
      </c>
      <c r="K531" s="4" t="s">
        <v>3160</v>
      </c>
      <c r="L531" s="4" t="s">
        <v>3796</v>
      </c>
      <c r="M531" s="4" t="s">
        <v>3797</v>
      </c>
      <c r="N531" s="4" t="s">
        <v>4286</v>
      </c>
      <c r="O531" s="4">
        <v>1074</v>
      </c>
      <c r="P531" s="4"/>
      <c r="Q531" s="4"/>
      <c r="R531" s="4" t="s">
        <v>2727</v>
      </c>
      <c r="S531" s="4" t="s">
        <v>2714</v>
      </c>
      <c r="T531" s="2">
        <v>40638</v>
      </c>
      <c r="U531" s="86" t="str">
        <f t="shared" si="99"/>
        <v>Y</v>
      </c>
      <c r="V531" s="86" t="str">
        <f t="shared" si="100"/>
        <v>Y</v>
      </c>
      <c r="W531" s="34">
        <v>6822</v>
      </c>
      <c r="X531" s="4" t="s">
        <v>2756</v>
      </c>
      <c r="Y531" s="2"/>
      <c r="Z531" s="2">
        <v>40689</v>
      </c>
      <c r="AA531" s="84" t="str">
        <f t="shared" si="101"/>
        <v>Y</v>
      </c>
      <c r="AB531" s="35">
        <v>700</v>
      </c>
      <c r="AC531" s="15">
        <f t="shared" si="102"/>
        <v>700</v>
      </c>
      <c r="AD531" s="2">
        <v>40969</v>
      </c>
      <c r="AE531" s="92" t="str">
        <f t="shared" si="103"/>
        <v>Complete</v>
      </c>
      <c r="AF531" s="2">
        <v>40662</v>
      </c>
      <c r="AG531" s="4" t="s">
        <v>697</v>
      </c>
      <c r="AH531" s="89" t="str">
        <f t="shared" si="104"/>
        <v>Complete</v>
      </c>
      <c r="AI531" s="2">
        <v>40974</v>
      </c>
      <c r="AJ531" s="2">
        <v>40970</v>
      </c>
      <c r="AK531" s="84" t="str">
        <f>IF(Q531="",IF(U531="N","N/A",IF(AL531="","TBD",IF(AL531="N/A","N/A",IF(ISNUMBER(AL531),"Complete","")))),"Removed")</f>
        <v>Complete</v>
      </c>
      <c r="AL531" s="94">
        <v>40994</v>
      </c>
      <c r="AM531" s="89" t="str">
        <f>IF(Q531="",IF(AO531="","TBD",IF(AO531="N/A","N/A",IF(ISNUMBER(AO531),"Complete","TBD"))),"N/A")</f>
        <v>Complete</v>
      </c>
      <c r="AN531" s="2">
        <v>40997</v>
      </c>
      <c r="AO531" s="94">
        <v>40891</v>
      </c>
      <c r="AP531" s="97" t="str">
        <f>IF(Q531="",IF(AK531="Complete",IF(AM531="TBD","Waiting on Router","Ready"),"Pending Fiber Completion"),"Removed")</f>
        <v>Ready</v>
      </c>
      <c r="AQ531" s="2">
        <v>40997</v>
      </c>
      <c r="AR531" s="4" t="s">
        <v>4717</v>
      </c>
      <c r="AS531" s="7">
        <v>1</v>
      </c>
      <c r="AT531" s="2"/>
      <c r="AU531" s="2"/>
      <c r="AV531" s="4"/>
    </row>
    <row r="532" spans="1:48">
      <c r="A532" s="2"/>
      <c r="B532" s="73" t="s">
        <v>2191</v>
      </c>
      <c r="C532" s="73" t="s">
        <v>161</v>
      </c>
      <c r="D532" s="73" t="s">
        <v>710</v>
      </c>
      <c r="E532" s="4" t="s">
        <v>2717</v>
      </c>
      <c r="F532" s="73" t="s">
        <v>4553</v>
      </c>
      <c r="G532" s="73" t="s">
        <v>4852</v>
      </c>
      <c r="H532" s="4" t="s">
        <v>1744</v>
      </c>
      <c r="I532" s="4"/>
      <c r="J532" s="4"/>
      <c r="K532" s="4"/>
      <c r="L532" s="4" t="s">
        <v>3798</v>
      </c>
      <c r="M532" s="4" t="s">
        <v>3799</v>
      </c>
      <c r="N532" s="4" t="s">
        <v>4271</v>
      </c>
      <c r="O532" s="4">
        <v>1058</v>
      </c>
      <c r="P532" s="4"/>
      <c r="Q532" s="4"/>
      <c r="R532" s="4" t="s">
        <v>2727</v>
      </c>
      <c r="S532" s="4" t="s">
        <v>2714</v>
      </c>
      <c r="T532" s="2">
        <v>40648</v>
      </c>
      <c r="U532" s="86" t="str">
        <f t="shared" si="99"/>
        <v>Y</v>
      </c>
      <c r="V532" s="86" t="str">
        <f t="shared" si="100"/>
        <v>Y</v>
      </c>
      <c r="W532" s="34">
        <v>8597</v>
      </c>
      <c r="X532" s="4" t="s">
        <v>2756</v>
      </c>
      <c r="Y532" s="2"/>
      <c r="Z532" s="2">
        <v>40925</v>
      </c>
      <c r="AA532" s="84" t="str">
        <f t="shared" si="101"/>
        <v>Y</v>
      </c>
      <c r="AB532" s="35">
        <v>1150</v>
      </c>
      <c r="AC532" s="15">
        <f t="shared" si="102"/>
        <v>1150</v>
      </c>
      <c r="AD532" s="2">
        <v>40940</v>
      </c>
      <c r="AE532" s="92" t="str">
        <f t="shared" si="103"/>
        <v>Complete</v>
      </c>
      <c r="AF532" s="2">
        <v>41009</v>
      </c>
      <c r="AG532" s="4" t="s">
        <v>697</v>
      </c>
      <c r="AH532" s="89" t="str">
        <f t="shared" si="104"/>
        <v>Complete</v>
      </c>
      <c r="AI532" s="2">
        <v>41114</v>
      </c>
      <c r="AJ532" s="2">
        <v>41065</v>
      </c>
      <c r="AK532" s="84" t="str">
        <f>IF(Q532="",IF(U532="N","N/A",IF(AL532="","TBD",IF(AL532="N/A","N/A",IF(ISNUMBER(AL532),"Complete","")))),"Removed")</f>
        <v>Complete</v>
      </c>
      <c r="AL532" s="94">
        <v>41078</v>
      </c>
      <c r="AM532" s="89" t="str">
        <f>IF(Q532="",IF(AO532="","TBD",IF(AO532="N/A","N/A",IF(ISNUMBER(AO532),"Complete","TBD"))),"N/A")</f>
        <v>Complete</v>
      </c>
      <c r="AN532" s="2">
        <v>41082</v>
      </c>
      <c r="AO532" s="94">
        <v>40891</v>
      </c>
      <c r="AP532" s="97" t="str">
        <f>IF(Q532="",IF(AK532="Complete",IF(AM532="TBD","Waiting on Router","Ready"),"Pending Fiber Completion"),"Removed")</f>
        <v>Ready</v>
      </c>
      <c r="AQ532" s="2">
        <v>41082</v>
      </c>
      <c r="AR532" s="4"/>
      <c r="AS532" s="7">
        <v>1</v>
      </c>
      <c r="AT532" s="2"/>
      <c r="AU532" s="2"/>
      <c r="AV532" s="4"/>
    </row>
    <row r="533" spans="1:48" ht="31.5">
      <c r="A533" s="1"/>
      <c r="B533" s="76" t="s">
        <v>2192</v>
      </c>
      <c r="C533" s="76" t="s">
        <v>161</v>
      </c>
      <c r="D533" s="76" t="s">
        <v>1554</v>
      </c>
      <c r="E533" s="12" t="s">
        <v>2717</v>
      </c>
      <c r="F533" s="83" t="s">
        <v>1725</v>
      </c>
      <c r="G533" s="76" t="s">
        <v>4852</v>
      </c>
      <c r="H533" s="12" t="s">
        <v>1668</v>
      </c>
      <c r="I533" s="12" t="s">
        <v>107</v>
      </c>
      <c r="J533" s="12">
        <v>26555</v>
      </c>
      <c r="K533" s="12" t="s">
        <v>3155</v>
      </c>
      <c r="L533" s="45" t="s">
        <v>4022</v>
      </c>
      <c r="M533" s="12" t="s">
        <v>4021</v>
      </c>
      <c r="N533" s="12" t="s">
        <v>3970</v>
      </c>
      <c r="O533" s="12">
        <v>874</v>
      </c>
      <c r="P533" s="12" t="s">
        <v>4020</v>
      </c>
      <c r="Q533" s="45"/>
      <c r="R533" s="45" t="s">
        <v>2727</v>
      </c>
      <c r="S533" s="12" t="s">
        <v>2715</v>
      </c>
      <c r="T533" s="1">
        <v>40757</v>
      </c>
      <c r="U533" s="91" t="str">
        <f t="shared" si="99"/>
        <v>Y</v>
      </c>
      <c r="V533" s="91" t="str">
        <f t="shared" si="100"/>
        <v>Y</v>
      </c>
      <c r="W533" s="32">
        <v>5978</v>
      </c>
      <c r="X533" s="12" t="s">
        <v>2756</v>
      </c>
      <c r="Y533" s="1"/>
      <c r="Z533" s="1">
        <v>40800</v>
      </c>
      <c r="AA533" s="84" t="str">
        <f t="shared" si="101"/>
        <v>Y</v>
      </c>
      <c r="AB533" s="33">
        <v>400</v>
      </c>
      <c r="AC533" s="15">
        <f t="shared" si="102"/>
        <v>400</v>
      </c>
      <c r="AD533" s="1">
        <v>40842</v>
      </c>
      <c r="AE533" s="92" t="str">
        <f t="shared" si="103"/>
        <v>Complete</v>
      </c>
      <c r="AF533" s="1">
        <v>40821</v>
      </c>
      <c r="AG533" s="12" t="s">
        <v>2756</v>
      </c>
      <c r="AH533" s="89" t="str">
        <f t="shared" si="104"/>
        <v>No Build Required</v>
      </c>
      <c r="AI533" s="1" t="s">
        <v>4508</v>
      </c>
      <c r="AJ533" s="1" t="s">
        <v>4508</v>
      </c>
      <c r="AK533" s="84" t="str">
        <f>IF(Q533="",IF(U533="N","N/A",IF(AL533="","TBD",IF(AL533="N/A","N/A",IF(ISNUMBER(AL533),"Complete","")))),"Removed")</f>
        <v>Complete</v>
      </c>
      <c r="AL533" s="93">
        <v>40842</v>
      </c>
      <c r="AM533" s="89" t="str">
        <f>IF(Q533="",IF(AO533="","TBD",IF(AO533="N/A","N/A",IF(ISNUMBER(AO533),"Complete","TBD"))),"N/A")</f>
        <v>Complete</v>
      </c>
      <c r="AN533" s="1">
        <v>40912</v>
      </c>
      <c r="AO533" s="93">
        <v>40814</v>
      </c>
      <c r="AP533" s="97" t="str">
        <f>IF(Q533="",IF(AK533="Complete",IF(AM533="TBD","Waiting on Router","Ready"),"Pending Fiber Completion"),"Removed")</f>
        <v>Ready</v>
      </c>
      <c r="AQ533" s="1">
        <v>40913</v>
      </c>
      <c r="AR533" s="45"/>
      <c r="AS533" s="9">
        <v>1</v>
      </c>
      <c r="AT533" s="1"/>
      <c r="AU533" s="1"/>
      <c r="AV533" s="45"/>
    </row>
    <row r="534" spans="1:48">
      <c r="A534" s="1"/>
      <c r="B534" s="76" t="s">
        <v>2193</v>
      </c>
      <c r="C534" s="76" t="s">
        <v>161</v>
      </c>
      <c r="D534" s="76" t="s">
        <v>1554</v>
      </c>
      <c r="E534" s="12" t="s">
        <v>2717</v>
      </c>
      <c r="F534" s="83" t="s">
        <v>1673</v>
      </c>
      <c r="G534" s="76" t="s">
        <v>4851</v>
      </c>
      <c r="H534" s="12" t="s">
        <v>6063</v>
      </c>
      <c r="I534" s="12" t="s">
        <v>107</v>
      </c>
      <c r="J534" s="12">
        <v>26554</v>
      </c>
      <c r="K534" s="12" t="s">
        <v>6064</v>
      </c>
      <c r="L534" s="45" t="s">
        <v>6065</v>
      </c>
      <c r="M534" s="12" t="s">
        <v>6066</v>
      </c>
      <c r="N534" s="12" t="s">
        <v>6067</v>
      </c>
      <c r="O534" s="12">
        <v>871</v>
      </c>
      <c r="P534" s="12" t="s">
        <v>3961</v>
      </c>
      <c r="Q534" s="45"/>
      <c r="R534" s="45" t="s">
        <v>4071</v>
      </c>
      <c r="S534" s="12" t="s">
        <v>2715</v>
      </c>
      <c r="T534" s="1"/>
      <c r="U534" s="77" t="str">
        <f t="shared" si="99"/>
        <v>N</v>
      </c>
      <c r="V534" s="77" t="str">
        <f t="shared" si="100"/>
        <v>N/A</v>
      </c>
      <c r="W534" s="32"/>
      <c r="X534" s="4" t="s">
        <v>4508</v>
      </c>
      <c r="Y534" s="1"/>
      <c r="Z534" s="1"/>
      <c r="AA534" s="84" t="str">
        <f t="shared" si="101"/>
        <v>N/A</v>
      </c>
      <c r="AB534" s="33">
        <v>0</v>
      </c>
      <c r="AC534" s="15">
        <f t="shared" si="102"/>
        <v>0</v>
      </c>
      <c r="AD534" s="1"/>
      <c r="AE534" s="92" t="str">
        <f t="shared" si="103"/>
        <v>N/A</v>
      </c>
      <c r="AF534" s="1"/>
      <c r="AG534" s="12" t="s">
        <v>2756</v>
      </c>
      <c r="AH534" s="89" t="str">
        <f t="shared" si="104"/>
        <v>No Build Required</v>
      </c>
      <c r="AI534" s="1" t="s">
        <v>4508</v>
      </c>
      <c r="AJ534" s="1" t="s">
        <v>4508</v>
      </c>
      <c r="AK534" s="84" t="str">
        <f>IF(Q534="",IF(U534="N","N/A",IF(AL534="","TBD",IF(AL534="N/A","N/A",IF(ISNUMBER(AL534),"Complete","")))),"Removed")</f>
        <v>N/A</v>
      </c>
      <c r="AL534" s="95" t="s">
        <v>4508</v>
      </c>
      <c r="AM534" s="89" t="str">
        <f>IF(Q534="",IF(AO534="","TBD",IF(AO534="N/A","N/A",IF(ISNUMBER(AO534),"Complete","TBD"))),"N/A")</f>
        <v>Complete</v>
      </c>
      <c r="AN534" s="1">
        <v>40941</v>
      </c>
      <c r="AO534" s="93">
        <v>40819</v>
      </c>
      <c r="AP534" s="97" t="str">
        <f>IF(Q534="",IF(AK534="N/A",IF(AM534="TBD","Waiting on Router","Ready"),"TBD"),"Removed")</f>
        <v>Ready</v>
      </c>
      <c r="AQ534" s="1">
        <v>40941</v>
      </c>
      <c r="AR534" s="45"/>
      <c r="AS534" s="9">
        <v>1</v>
      </c>
      <c r="AT534" s="1"/>
      <c r="AU534" s="1"/>
      <c r="AV534" s="45"/>
    </row>
    <row r="535" spans="1:48">
      <c r="A535" s="1"/>
      <c r="B535" s="76" t="s">
        <v>4572</v>
      </c>
      <c r="C535" s="76" t="s">
        <v>161</v>
      </c>
      <c r="D535" s="76" t="s">
        <v>4562</v>
      </c>
      <c r="E535" s="12" t="s">
        <v>2717</v>
      </c>
      <c r="F535" s="83" t="s">
        <v>4573</v>
      </c>
      <c r="G535" s="76" t="s">
        <v>4851</v>
      </c>
      <c r="H535" s="12" t="s">
        <v>6068</v>
      </c>
      <c r="I535" s="12" t="s">
        <v>6069</v>
      </c>
      <c r="J535" s="12">
        <v>26554</v>
      </c>
      <c r="K535" s="12" t="s">
        <v>6070</v>
      </c>
      <c r="L535" s="45" t="s">
        <v>6071</v>
      </c>
      <c r="M535" s="12" t="s">
        <v>6070</v>
      </c>
      <c r="N535" s="12" t="s">
        <v>6072</v>
      </c>
      <c r="O535" s="12">
        <v>971</v>
      </c>
      <c r="P535" s="12"/>
      <c r="Q535" s="45"/>
      <c r="R535" s="45" t="s">
        <v>4588</v>
      </c>
      <c r="S535" s="12"/>
      <c r="T535" s="1"/>
      <c r="U535" s="77" t="str">
        <f t="shared" si="99"/>
        <v>N</v>
      </c>
      <c r="V535" s="77" t="str">
        <f t="shared" si="100"/>
        <v>N/A</v>
      </c>
      <c r="W535" s="32"/>
      <c r="X535" s="4" t="s">
        <v>4508</v>
      </c>
      <c r="Y535" s="1"/>
      <c r="Z535" s="1"/>
      <c r="AA535" s="84" t="str">
        <f t="shared" si="101"/>
        <v>N/A</v>
      </c>
      <c r="AB535" s="33">
        <v>0</v>
      </c>
      <c r="AC535" s="15">
        <f t="shared" si="102"/>
        <v>0</v>
      </c>
      <c r="AD535" s="1"/>
      <c r="AE535" s="92" t="str">
        <f t="shared" si="103"/>
        <v>N/A</v>
      </c>
      <c r="AF535" s="1"/>
      <c r="AG535" s="12" t="s">
        <v>2756</v>
      </c>
      <c r="AH535" s="89" t="str">
        <f t="shared" si="104"/>
        <v>No Build Required</v>
      </c>
      <c r="AI535" s="1" t="s">
        <v>4508</v>
      </c>
      <c r="AJ535" s="1" t="s">
        <v>4508</v>
      </c>
      <c r="AK535" s="84" t="str">
        <f>IF(Q535="",IF(U535="N","N/A",IF(AL535="","TBD",IF(AL535="N/A","N/A",IF(ISNUMBER(AL535),"Complete","")))),"Removed")</f>
        <v>N/A</v>
      </c>
      <c r="AL535" s="95" t="s">
        <v>4508</v>
      </c>
      <c r="AM535" s="89" t="str">
        <f>IF(Q535="",IF(AO535="","TBD",IF(AO535="N/A","N/A",IF(ISNUMBER(AO535),"Complete","TBD"))),"N/A")</f>
        <v>Complete</v>
      </c>
      <c r="AN535" s="1"/>
      <c r="AO535" s="93">
        <v>41227</v>
      </c>
      <c r="AP535" s="97" t="str">
        <f>IF(Q535="",IF(AK535="N/A",IF(AM535="TBD","Waiting on Router","Ready"),"TBD"),"Removed")</f>
        <v>Ready</v>
      </c>
      <c r="AQ535" s="1"/>
      <c r="AR535" s="45" t="s">
        <v>4588</v>
      </c>
      <c r="AS535" s="45">
        <v>2</v>
      </c>
      <c r="AT535" s="1"/>
      <c r="AU535" s="1"/>
      <c r="AV535" s="45"/>
    </row>
    <row r="536" spans="1:48">
      <c r="A536" s="13"/>
      <c r="B536" s="76" t="s">
        <v>5146</v>
      </c>
      <c r="C536" s="76" t="s">
        <v>161</v>
      </c>
      <c r="D536" s="76" t="s">
        <v>4566</v>
      </c>
      <c r="E536" s="12" t="s">
        <v>2717</v>
      </c>
      <c r="F536" s="82" t="s">
        <v>5102</v>
      </c>
      <c r="G536" s="81" t="s">
        <v>4851</v>
      </c>
      <c r="H536" s="38" t="s">
        <v>6073</v>
      </c>
      <c r="I536" s="6" t="s">
        <v>107</v>
      </c>
      <c r="J536" s="6">
        <v>26554</v>
      </c>
      <c r="K536" s="6"/>
      <c r="L536" s="11"/>
      <c r="M536" s="6"/>
      <c r="N536" s="6" t="s">
        <v>6689</v>
      </c>
      <c r="O536" s="6">
        <v>1005</v>
      </c>
      <c r="P536" s="6"/>
      <c r="Q536" s="11"/>
      <c r="R536" s="11" t="s">
        <v>5222</v>
      </c>
      <c r="S536" s="6"/>
      <c r="T536" s="13"/>
      <c r="U536" s="77" t="str">
        <f t="shared" si="99"/>
        <v>N</v>
      </c>
      <c r="V536" s="77" t="str">
        <f t="shared" si="100"/>
        <v>N/A</v>
      </c>
      <c r="W536" s="22"/>
      <c r="X536" s="6" t="s">
        <v>4508</v>
      </c>
      <c r="Y536" s="13"/>
      <c r="Z536" s="13"/>
      <c r="AA536" s="84" t="str">
        <f t="shared" si="101"/>
        <v>N/A</v>
      </c>
      <c r="AB536" s="23">
        <v>0</v>
      </c>
      <c r="AC536" s="15">
        <f t="shared" si="102"/>
        <v>0</v>
      </c>
      <c r="AD536" s="13"/>
      <c r="AE536" s="92" t="str">
        <f t="shared" si="103"/>
        <v>N/A</v>
      </c>
      <c r="AF536" s="13"/>
      <c r="AG536" s="6" t="s">
        <v>2756</v>
      </c>
      <c r="AH536" s="89" t="str">
        <f t="shared" si="104"/>
        <v>No Build Required</v>
      </c>
      <c r="AI536" s="13" t="s">
        <v>4508</v>
      </c>
      <c r="AJ536" s="13" t="s">
        <v>4508</v>
      </c>
      <c r="AK536" s="84" t="str">
        <f>IF(Q536="",IF(U536="N","N/A",IF(AL536="","TBD",IF(AL536="N/A","N/A",IF(ISNUMBER(AL536),"Complete","")))),"Removed")</f>
        <v>N/A</v>
      </c>
      <c r="AL536" s="95" t="s">
        <v>4508</v>
      </c>
      <c r="AM536" s="89" t="str">
        <f>IF(Q536="",IF(AO536="","TBD",IF(AO536="N/A","N/A",IF(ISNUMBER(AO536),"Complete","TBD"))),"N/A")</f>
        <v>Complete</v>
      </c>
      <c r="AN536" s="13"/>
      <c r="AO536" s="95">
        <v>41407</v>
      </c>
      <c r="AP536" s="97" t="str">
        <f>IF(Q536="",IF(AK536="N/A",IF(AM536="TBD","Waiting on Router","Ready"),"TBD"),"Removed")</f>
        <v>Ready</v>
      </c>
      <c r="AQ536" s="13"/>
      <c r="AR536" s="11"/>
      <c r="AS536" s="11">
        <v>2</v>
      </c>
      <c r="AT536" s="13"/>
      <c r="AU536" s="13"/>
      <c r="AV536" s="11"/>
    </row>
    <row r="537" spans="1:48">
      <c r="A537" s="13"/>
      <c r="B537" s="76" t="s">
        <v>5147</v>
      </c>
      <c r="C537" s="76" t="s">
        <v>161</v>
      </c>
      <c r="D537" s="76" t="s">
        <v>4566</v>
      </c>
      <c r="E537" s="12" t="s">
        <v>2717</v>
      </c>
      <c r="F537" s="82" t="s">
        <v>5103</v>
      </c>
      <c r="G537" s="81" t="s">
        <v>4851</v>
      </c>
      <c r="H537" s="38" t="s">
        <v>6074</v>
      </c>
      <c r="I537" s="6" t="s">
        <v>107</v>
      </c>
      <c r="J537" s="6">
        <v>26554</v>
      </c>
      <c r="K537" s="6"/>
      <c r="L537" s="11"/>
      <c r="M537" s="6"/>
      <c r="N537" s="6" t="s">
        <v>6690</v>
      </c>
      <c r="O537" s="6">
        <v>1006</v>
      </c>
      <c r="P537" s="6"/>
      <c r="Q537" s="11"/>
      <c r="R537" s="11" t="s">
        <v>5222</v>
      </c>
      <c r="S537" s="6"/>
      <c r="T537" s="13"/>
      <c r="U537" s="77" t="str">
        <f t="shared" si="99"/>
        <v>N</v>
      </c>
      <c r="V537" s="77" t="str">
        <f t="shared" si="100"/>
        <v>N/A</v>
      </c>
      <c r="W537" s="22"/>
      <c r="X537" s="6" t="s">
        <v>4508</v>
      </c>
      <c r="Y537" s="13"/>
      <c r="Z537" s="13"/>
      <c r="AA537" s="84" t="str">
        <f t="shared" si="101"/>
        <v>N/A</v>
      </c>
      <c r="AB537" s="23">
        <v>0</v>
      </c>
      <c r="AC537" s="15">
        <f t="shared" si="102"/>
        <v>0</v>
      </c>
      <c r="AD537" s="13"/>
      <c r="AE537" s="92" t="str">
        <f t="shared" si="103"/>
        <v>N/A</v>
      </c>
      <c r="AF537" s="13"/>
      <c r="AG537" s="6" t="s">
        <v>2756</v>
      </c>
      <c r="AH537" s="89" t="str">
        <f t="shared" si="104"/>
        <v>No Build Required</v>
      </c>
      <c r="AI537" s="13" t="s">
        <v>4508</v>
      </c>
      <c r="AJ537" s="13" t="s">
        <v>4508</v>
      </c>
      <c r="AK537" s="84" t="str">
        <f>IF(Q537="",IF(U537="N","N/A",IF(AL537="","TBD",IF(AL537="N/A","N/A",IF(ISNUMBER(AL537),"Complete","")))),"Removed")</f>
        <v>N/A</v>
      </c>
      <c r="AL537" s="95" t="s">
        <v>4508</v>
      </c>
      <c r="AM537" s="89" t="str">
        <f>IF(Q537="",IF(AO537="","TBD",IF(AO537="N/A","N/A",IF(ISNUMBER(AO537),"Complete","TBD"))),"N/A")</f>
        <v>Complete</v>
      </c>
      <c r="AN537" s="13"/>
      <c r="AO537" s="95">
        <v>41407</v>
      </c>
      <c r="AP537" s="97" t="str">
        <f>IF(Q537="",IF(AK537="N/A",IF(AM537="TBD","Waiting on Router","Ready"),"TBD"),"Removed")</f>
        <v>Ready</v>
      </c>
      <c r="AQ537" s="13"/>
      <c r="AR537" s="11"/>
      <c r="AS537" s="11">
        <v>2</v>
      </c>
      <c r="AT537" s="13"/>
      <c r="AU537" s="13"/>
      <c r="AV537" s="11"/>
    </row>
    <row r="538" spans="1:48">
      <c r="A538" s="13"/>
      <c r="B538" s="76" t="s">
        <v>5148</v>
      </c>
      <c r="C538" s="76" t="s">
        <v>161</v>
      </c>
      <c r="D538" s="76" t="s">
        <v>4566</v>
      </c>
      <c r="E538" s="12" t="s">
        <v>2717</v>
      </c>
      <c r="F538" s="82" t="s">
        <v>5104</v>
      </c>
      <c r="G538" s="81" t="s">
        <v>4851</v>
      </c>
      <c r="H538" s="38" t="s">
        <v>6075</v>
      </c>
      <c r="I538" s="6" t="s">
        <v>107</v>
      </c>
      <c r="J538" s="6">
        <v>26554</v>
      </c>
      <c r="K538" s="6"/>
      <c r="L538" s="11"/>
      <c r="M538" s="6"/>
      <c r="N538" s="6" t="s">
        <v>6691</v>
      </c>
      <c r="O538" s="6">
        <v>1003</v>
      </c>
      <c r="P538" s="6"/>
      <c r="Q538" s="11"/>
      <c r="R538" s="11" t="s">
        <v>5222</v>
      </c>
      <c r="S538" s="6"/>
      <c r="T538" s="13"/>
      <c r="U538" s="77" t="str">
        <f t="shared" si="99"/>
        <v>N</v>
      </c>
      <c r="V538" s="77" t="str">
        <f t="shared" si="100"/>
        <v>N/A</v>
      </c>
      <c r="W538" s="22"/>
      <c r="X538" s="6" t="s">
        <v>4508</v>
      </c>
      <c r="Y538" s="13"/>
      <c r="Z538" s="13"/>
      <c r="AA538" s="84" t="str">
        <f t="shared" si="101"/>
        <v>N/A</v>
      </c>
      <c r="AB538" s="23">
        <v>0</v>
      </c>
      <c r="AC538" s="15">
        <f t="shared" si="102"/>
        <v>0</v>
      </c>
      <c r="AD538" s="13"/>
      <c r="AE538" s="92" t="str">
        <f t="shared" si="103"/>
        <v>N/A</v>
      </c>
      <c r="AF538" s="13"/>
      <c r="AG538" s="6" t="s">
        <v>2756</v>
      </c>
      <c r="AH538" s="89" t="str">
        <f t="shared" si="104"/>
        <v>No Build Required</v>
      </c>
      <c r="AI538" s="13" t="s">
        <v>4508</v>
      </c>
      <c r="AJ538" s="13" t="s">
        <v>4508</v>
      </c>
      <c r="AK538" s="84" t="str">
        <f>IF(Q538="",IF(U538="N","N/A",IF(AL538="","TBD",IF(AL538="N/A","N/A",IF(ISNUMBER(AL538),"Complete","")))),"Removed")</f>
        <v>N/A</v>
      </c>
      <c r="AL538" s="95" t="s">
        <v>4508</v>
      </c>
      <c r="AM538" s="89" t="str">
        <f>IF(Q538="",IF(AO538="","TBD",IF(AO538="N/A","N/A",IF(ISNUMBER(AO538),"Complete","TBD"))),"N/A")</f>
        <v>Complete</v>
      </c>
      <c r="AN538" s="13"/>
      <c r="AO538" s="95">
        <v>41407</v>
      </c>
      <c r="AP538" s="97" t="str">
        <f>IF(Q538="",IF(AK538="N/A",IF(AM538="TBD","Waiting on Router","Ready"),"TBD"),"Removed")</f>
        <v>Ready</v>
      </c>
      <c r="AQ538" s="13"/>
      <c r="AR538" s="11"/>
      <c r="AS538" s="11">
        <v>2</v>
      </c>
      <c r="AT538" s="13"/>
      <c r="AU538" s="13"/>
      <c r="AV538" s="11"/>
    </row>
    <row r="539" spans="1:48">
      <c r="A539" s="13"/>
      <c r="B539" s="76" t="s">
        <v>5184</v>
      </c>
      <c r="C539" s="76" t="s">
        <v>161</v>
      </c>
      <c r="D539" s="76" t="s">
        <v>774</v>
      </c>
      <c r="E539" s="12" t="s">
        <v>2721</v>
      </c>
      <c r="F539" s="78" t="s">
        <v>5181</v>
      </c>
      <c r="G539" s="81" t="s">
        <v>4852</v>
      </c>
      <c r="H539" s="11" t="s">
        <v>5182</v>
      </c>
      <c r="I539" s="6" t="s">
        <v>107</v>
      </c>
      <c r="J539" s="6">
        <v>26554</v>
      </c>
      <c r="K539" s="6"/>
      <c r="L539" s="11"/>
      <c r="M539" s="6"/>
      <c r="N539" s="6" t="s">
        <v>5225</v>
      </c>
      <c r="O539" s="6">
        <v>112</v>
      </c>
      <c r="P539" s="6"/>
      <c r="Q539" s="11"/>
      <c r="R539" s="11" t="s">
        <v>5223</v>
      </c>
      <c r="S539" s="6"/>
      <c r="T539" s="13">
        <v>41176</v>
      </c>
      <c r="U539" s="85" t="str">
        <f t="shared" si="99"/>
        <v>Y</v>
      </c>
      <c r="V539" s="85" t="str">
        <f t="shared" si="100"/>
        <v>Y</v>
      </c>
      <c r="W539" s="22">
        <v>10700</v>
      </c>
      <c r="X539" s="6" t="s">
        <v>2756</v>
      </c>
      <c r="Y539" s="13"/>
      <c r="Z539" s="13">
        <v>41277</v>
      </c>
      <c r="AA539" s="84" t="str">
        <f t="shared" si="101"/>
        <v>Y</v>
      </c>
      <c r="AB539" s="23">
        <v>1000</v>
      </c>
      <c r="AC539" s="15">
        <f t="shared" si="102"/>
        <v>1000</v>
      </c>
      <c r="AD539" s="13">
        <v>41270</v>
      </c>
      <c r="AE539" s="92" t="str">
        <f t="shared" si="103"/>
        <v>Complete</v>
      </c>
      <c r="AF539" s="13">
        <v>41270</v>
      </c>
      <c r="AG539" s="6" t="s">
        <v>2756</v>
      </c>
      <c r="AH539" s="89" t="str">
        <f t="shared" si="104"/>
        <v>No Build Required</v>
      </c>
      <c r="AI539" s="1" t="s">
        <v>4508</v>
      </c>
      <c r="AJ539" s="1" t="s">
        <v>4508</v>
      </c>
      <c r="AK539" s="84" t="str">
        <f>IF(Q539="",IF(U539="N","N/A",IF(AL539="","TBD",IF(AL539="N/A","N/A",IF(ISNUMBER(AL539),"Complete","")))),"Removed")</f>
        <v>Complete</v>
      </c>
      <c r="AL539" s="95">
        <v>41270</v>
      </c>
      <c r="AM539" s="89" t="str">
        <f>IF(Q539="",IF(AO539="","TBD",IF(AO539="N/A","N/A",IF(ISNUMBER(AO539),"Complete","TBD"))),"N/A")</f>
        <v>Complete</v>
      </c>
      <c r="AN539" s="13">
        <v>41270</v>
      </c>
      <c r="AO539" s="95">
        <v>41526</v>
      </c>
      <c r="AP539" s="97" t="str">
        <f>IF(Q539="",IF(AK539="Complete",IF(AM539="TBD","Waiting on Router","Ready"),"Pending Fiber Completion"),"Removed")</f>
        <v>Ready</v>
      </c>
      <c r="AQ539" s="13"/>
      <c r="AR539" s="11"/>
      <c r="AS539" s="11">
        <v>2</v>
      </c>
      <c r="AT539" s="13"/>
      <c r="AU539" s="13"/>
      <c r="AV539" s="11"/>
    </row>
    <row r="540" spans="1:48">
      <c r="A540" s="1"/>
      <c r="B540" s="72" t="s">
        <v>2194</v>
      </c>
      <c r="C540" s="72" t="s">
        <v>190</v>
      </c>
      <c r="D540" s="72" t="s">
        <v>1453</v>
      </c>
      <c r="E540" s="19" t="s">
        <v>2720</v>
      </c>
      <c r="F540" s="73" t="s">
        <v>1478</v>
      </c>
      <c r="G540" s="72" t="s">
        <v>4852</v>
      </c>
      <c r="H540" s="8" t="s">
        <v>1522</v>
      </c>
      <c r="I540" s="8" t="s">
        <v>63</v>
      </c>
      <c r="J540" s="8">
        <v>26041</v>
      </c>
      <c r="K540" s="8" t="s">
        <v>3154</v>
      </c>
      <c r="L540" s="4" t="s">
        <v>3607</v>
      </c>
      <c r="M540" s="8" t="s">
        <v>3608</v>
      </c>
      <c r="N540" s="8" t="s">
        <v>4237</v>
      </c>
      <c r="O540" s="8">
        <v>560</v>
      </c>
      <c r="P540" s="19" t="s">
        <v>4872</v>
      </c>
      <c r="Q540" s="4"/>
      <c r="R540" s="4" t="s">
        <v>2727</v>
      </c>
      <c r="S540" s="8" t="s">
        <v>2712</v>
      </c>
      <c r="T540" s="1">
        <v>40820</v>
      </c>
      <c r="U540" s="84" t="str">
        <f t="shared" si="99"/>
        <v>Y</v>
      </c>
      <c r="V540" s="84" t="str">
        <f t="shared" si="100"/>
        <v>Y</v>
      </c>
      <c r="W540" s="32">
        <v>21163</v>
      </c>
      <c r="X540" s="8" t="s">
        <v>2756</v>
      </c>
      <c r="Y540" s="1"/>
      <c r="Z540" s="1">
        <v>40885</v>
      </c>
      <c r="AA540" s="84" t="str">
        <f t="shared" si="101"/>
        <v>Y</v>
      </c>
      <c r="AB540" s="33">
        <v>2100</v>
      </c>
      <c r="AC540" s="15">
        <f t="shared" si="102"/>
        <v>2100</v>
      </c>
      <c r="AD540" s="1">
        <v>40940</v>
      </c>
      <c r="AE540" s="92" t="str">
        <f t="shared" si="103"/>
        <v>Complete</v>
      </c>
      <c r="AF540" s="1">
        <v>40914</v>
      </c>
      <c r="AG540" s="8" t="s">
        <v>697</v>
      </c>
      <c r="AH540" s="89" t="str">
        <f t="shared" si="104"/>
        <v>Complete</v>
      </c>
      <c r="AI540" s="1">
        <v>41005</v>
      </c>
      <c r="AJ540" s="1">
        <v>40970</v>
      </c>
      <c r="AK540" s="84" t="str">
        <f>IF(Q540="",IF(U540="N","N/A",IF(AL540="","TBD",IF(AL540="N/A","N/A",IF(ISNUMBER(AL540),"Complete","")))),"Removed")</f>
        <v>Complete</v>
      </c>
      <c r="AL540" s="94">
        <v>40982</v>
      </c>
      <c r="AM540" s="89" t="str">
        <f>IF(Q540="",IF(AO540="","TBD",IF(AO540="N/A","N/A",IF(ISNUMBER(AO540),"Complete","TBD"))),"N/A")</f>
        <v>Complete</v>
      </c>
      <c r="AN540" s="1"/>
      <c r="AO540" s="93">
        <v>41173</v>
      </c>
      <c r="AP540" s="97" t="str">
        <f>IF(Q540="",IF(AK540="Complete",IF(AM540="TBD","Waiting on Router","Ready"),"Pending Fiber Completion"),"Removed")</f>
        <v>Ready</v>
      </c>
      <c r="AQ540" s="1"/>
      <c r="AR540" s="4" t="s">
        <v>4891</v>
      </c>
      <c r="AS540" s="9">
        <v>1</v>
      </c>
      <c r="AT540" s="1"/>
      <c r="AU540" s="1"/>
      <c r="AV540" s="4"/>
    </row>
    <row r="541" spans="1:48">
      <c r="A541" s="1"/>
      <c r="B541" s="72" t="s">
        <v>2195</v>
      </c>
      <c r="C541" s="72" t="s">
        <v>190</v>
      </c>
      <c r="D541" s="72" t="s">
        <v>762</v>
      </c>
      <c r="E541" s="8" t="s">
        <v>2720</v>
      </c>
      <c r="F541" s="73" t="s">
        <v>284</v>
      </c>
      <c r="G541" s="72" t="s">
        <v>4852</v>
      </c>
      <c r="H541" s="8" t="s">
        <v>267</v>
      </c>
      <c r="I541" s="8" t="s">
        <v>63</v>
      </c>
      <c r="J541" s="8">
        <v>26041</v>
      </c>
      <c r="K541" s="8" t="s">
        <v>3137</v>
      </c>
      <c r="L541" s="4" t="s">
        <v>3995</v>
      </c>
      <c r="M541" s="8"/>
      <c r="N541" s="8" t="s">
        <v>5261</v>
      </c>
      <c r="O541" s="8">
        <v>621</v>
      </c>
      <c r="P541" s="8"/>
      <c r="Q541" s="4"/>
      <c r="R541" s="4" t="s">
        <v>2727</v>
      </c>
      <c r="S541" s="8" t="s">
        <v>1727</v>
      </c>
      <c r="T541" s="1">
        <v>40820</v>
      </c>
      <c r="U541" s="77" t="str">
        <f t="shared" si="99"/>
        <v>Y</v>
      </c>
      <c r="V541" s="77" t="str">
        <f t="shared" si="100"/>
        <v>Y</v>
      </c>
      <c r="W541" s="32">
        <v>60515</v>
      </c>
      <c r="X541" s="8" t="s">
        <v>697</v>
      </c>
      <c r="Y541" s="1">
        <v>40842</v>
      </c>
      <c r="Z541" s="1">
        <v>40885</v>
      </c>
      <c r="AA541" s="84" t="str">
        <f t="shared" si="101"/>
        <v>Y</v>
      </c>
      <c r="AB541" s="33">
        <v>7500</v>
      </c>
      <c r="AC541" s="15">
        <f t="shared" si="102"/>
        <v>7500</v>
      </c>
      <c r="AD541" s="1">
        <v>40969</v>
      </c>
      <c r="AE541" s="92" t="str">
        <f t="shared" si="103"/>
        <v>Complete</v>
      </c>
      <c r="AF541" s="1">
        <v>41050</v>
      </c>
      <c r="AG541" s="8" t="s">
        <v>2756</v>
      </c>
      <c r="AH541" s="89" t="str">
        <f t="shared" si="104"/>
        <v>No Build Required</v>
      </c>
      <c r="AI541" s="1" t="s">
        <v>4508</v>
      </c>
      <c r="AJ541" s="1" t="s">
        <v>4508</v>
      </c>
      <c r="AK541" s="84" t="str">
        <f>IF(Q541="",IF(U541="N","N/A",IF(AL541="","TBD",IF(AL541="N/A","N/A",IF(ISNUMBER(AL541),"Complete","")))),"Removed")</f>
        <v>Complete</v>
      </c>
      <c r="AL541" s="93">
        <v>41050</v>
      </c>
      <c r="AM541" s="89" t="str">
        <f>IF(Q541="",IF(AO541="","TBD",IF(AO541="N/A","N/A",IF(ISNUMBER(AO541),"Complete","TBD"))),"N/A")</f>
        <v>Complete</v>
      </c>
      <c r="AN541" s="1"/>
      <c r="AO541" s="93">
        <v>41241</v>
      </c>
      <c r="AP541" s="97" t="str">
        <f>IF(Q541="",IF(AK541="Complete",IF(AM541="TBD","Waiting on Router","Ready"),"Pending Fiber Completion"),"Removed")</f>
        <v>Ready</v>
      </c>
      <c r="AQ541" s="1"/>
      <c r="AR541" s="4" t="s">
        <v>6675</v>
      </c>
      <c r="AS541" s="9">
        <v>1</v>
      </c>
      <c r="AT541" s="1"/>
      <c r="AU541" s="1"/>
      <c r="AV541" s="4"/>
    </row>
    <row r="542" spans="1:48" ht="31.5">
      <c r="A542" s="1"/>
      <c r="B542" s="72" t="s">
        <v>2196</v>
      </c>
      <c r="C542" s="72" t="s">
        <v>190</v>
      </c>
      <c r="D542" s="72" t="s">
        <v>762</v>
      </c>
      <c r="E542" s="8" t="s">
        <v>2720</v>
      </c>
      <c r="F542" s="73" t="s">
        <v>1452</v>
      </c>
      <c r="G542" s="72" t="s">
        <v>4852</v>
      </c>
      <c r="H542" s="8" t="s">
        <v>285</v>
      </c>
      <c r="I542" s="8" t="s">
        <v>63</v>
      </c>
      <c r="J542" s="8">
        <v>26041</v>
      </c>
      <c r="K542" s="8" t="s">
        <v>3153</v>
      </c>
      <c r="L542" s="4" t="s">
        <v>3996</v>
      </c>
      <c r="M542" s="8"/>
      <c r="N542" s="8" t="s">
        <v>4533</v>
      </c>
      <c r="O542" s="8">
        <v>622</v>
      </c>
      <c r="P542" s="8"/>
      <c r="Q542" s="4"/>
      <c r="R542" s="4" t="s">
        <v>2727</v>
      </c>
      <c r="S542" s="8" t="s">
        <v>1727</v>
      </c>
      <c r="T542" s="1">
        <v>40820</v>
      </c>
      <c r="U542" s="77" t="str">
        <f t="shared" si="99"/>
        <v>Y</v>
      </c>
      <c r="V542" s="77" t="str">
        <f t="shared" si="100"/>
        <v>Y</v>
      </c>
      <c r="W542" s="32">
        <v>24563</v>
      </c>
      <c r="X542" s="8" t="s">
        <v>2756</v>
      </c>
      <c r="Y542" s="1"/>
      <c r="Z542" s="1">
        <v>40939</v>
      </c>
      <c r="AA542" s="84" t="str">
        <f t="shared" si="101"/>
        <v>Y</v>
      </c>
      <c r="AB542" s="33">
        <v>2100</v>
      </c>
      <c r="AC542" s="15">
        <f t="shared" si="102"/>
        <v>2100</v>
      </c>
      <c r="AD542" s="1">
        <v>40969</v>
      </c>
      <c r="AE542" s="92" t="str">
        <f t="shared" si="103"/>
        <v>Complete</v>
      </c>
      <c r="AF542" s="1">
        <v>41047</v>
      </c>
      <c r="AG542" s="8" t="s">
        <v>697</v>
      </c>
      <c r="AH542" s="89" t="str">
        <f t="shared" si="104"/>
        <v>Complete</v>
      </c>
      <c r="AI542" s="1">
        <v>41108</v>
      </c>
      <c r="AJ542" s="1">
        <v>41183</v>
      </c>
      <c r="AK542" s="84" t="str">
        <f>IF(Q542="",IF(U542="N","N/A",IF(AL542="","TBD",IF(AL542="N/A","N/A",IF(ISNUMBER(AL542),"Complete","")))),"Removed")</f>
        <v>Complete</v>
      </c>
      <c r="AL542" s="94">
        <v>41184</v>
      </c>
      <c r="AM542" s="89" t="str">
        <f>IF(Q542="",IF(AO542="","TBD",IF(AO542="N/A","N/A",IF(ISNUMBER(AO542),"Complete","TBD"))),"N/A")</f>
        <v>Complete</v>
      </c>
      <c r="AN542" s="1"/>
      <c r="AO542" s="93">
        <v>41241</v>
      </c>
      <c r="AP542" s="97" t="str">
        <f>IF(Q542="",IF(AK542="Complete",IF(AM542="TBD","Waiting on Router","Ready"),"Pending Fiber Completion"),"Removed")</f>
        <v>Ready</v>
      </c>
      <c r="AQ542" s="1"/>
      <c r="AR542" s="4" t="s">
        <v>4909</v>
      </c>
      <c r="AS542" s="9">
        <v>1</v>
      </c>
      <c r="AT542" s="1"/>
      <c r="AU542" s="1"/>
      <c r="AV542" s="4"/>
    </row>
    <row r="543" spans="1:48">
      <c r="A543" s="2"/>
      <c r="B543" s="73" t="s">
        <v>2197</v>
      </c>
      <c r="C543" s="73" t="s">
        <v>190</v>
      </c>
      <c r="D543" s="73" t="s">
        <v>774</v>
      </c>
      <c r="E543" s="3" t="s">
        <v>2720</v>
      </c>
      <c r="F543" s="73" t="s">
        <v>3516</v>
      </c>
      <c r="G543" s="73" t="s">
        <v>4852</v>
      </c>
      <c r="H543" s="4" t="s">
        <v>1036</v>
      </c>
      <c r="I543" s="4" t="s">
        <v>554</v>
      </c>
      <c r="J543" s="4">
        <v>26033</v>
      </c>
      <c r="K543" s="4" t="s">
        <v>3152</v>
      </c>
      <c r="L543" s="4" t="s">
        <v>3718</v>
      </c>
      <c r="M543" s="4" t="s">
        <v>3604</v>
      </c>
      <c r="N543" s="4" t="s">
        <v>3517</v>
      </c>
      <c r="O543" s="4">
        <v>301</v>
      </c>
      <c r="P543" s="3"/>
      <c r="Q543" s="4"/>
      <c r="R543" s="4" t="s">
        <v>2727</v>
      </c>
      <c r="S543" s="4" t="s">
        <v>2713</v>
      </c>
      <c r="T543" s="2">
        <v>40820</v>
      </c>
      <c r="U543" s="88" t="str">
        <f t="shared" si="99"/>
        <v>Y</v>
      </c>
      <c r="V543" s="88" t="str">
        <f t="shared" si="100"/>
        <v>Y</v>
      </c>
      <c r="W543" s="34">
        <v>31866.5</v>
      </c>
      <c r="X543" s="4" t="s">
        <v>2756</v>
      </c>
      <c r="Y543" s="2"/>
      <c r="Z543" s="2">
        <v>40834</v>
      </c>
      <c r="AA543" s="84" t="str">
        <f t="shared" si="101"/>
        <v>Y</v>
      </c>
      <c r="AB543" s="35">
        <v>3600</v>
      </c>
      <c r="AC543" s="15">
        <f t="shared" si="102"/>
        <v>3600</v>
      </c>
      <c r="AD543" s="2">
        <v>40969</v>
      </c>
      <c r="AE543" s="92" t="str">
        <f t="shared" si="103"/>
        <v>Complete</v>
      </c>
      <c r="AF543" s="2">
        <v>40959</v>
      </c>
      <c r="AG543" s="4" t="s">
        <v>2756</v>
      </c>
      <c r="AH543" s="89" t="str">
        <f t="shared" si="104"/>
        <v>No Build Required</v>
      </c>
      <c r="AI543" s="1" t="s">
        <v>4508</v>
      </c>
      <c r="AJ543" s="1" t="s">
        <v>4508</v>
      </c>
      <c r="AK543" s="84" t="str">
        <f>IF(Q543="",IF(U543="N","N/A",IF(AL543="","TBD",IF(AL543="N/A","N/A",IF(ISNUMBER(AL543),"Complete","")))),"Removed")</f>
        <v>Complete</v>
      </c>
      <c r="AL543" s="94">
        <v>40959</v>
      </c>
      <c r="AM543" s="89" t="str">
        <f>IF(Q543="",IF(AO543="","TBD",IF(AO543="N/A","N/A",IF(ISNUMBER(AO543),"Complete","TBD"))),"N/A")</f>
        <v>Complete</v>
      </c>
      <c r="AN543" s="2">
        <v>40962</v>
      </c>
      <c r="AO543" s="94">
        <v>40723</v>
      </c>
      <c r="AP543" s="97" t="str">
        <f>IF(Q543="",IF(AK543="Complete",IF(AM543="TBD","Waiting on Router","Ready"),"Pending Fiber Completion"),"Removed")</f>
        <v>Ready</v>
      </c>
      <c r="AQ543" s="2">
        <v>40962</v>
      </c>
      <c r="AR543" s="4"/>
      <c r="AS543" s="7">
        <v>1</v>
      </c>
      <c r="AT543" s="2"/>
      <c r="AU543" s="2"/>
      <c r="AV543" s="4"/>
    </row>
    <row r="544" spans="1:48">
      <c r="A544" s="2"/>
      <c r="B544" s="73" t="s">
        <v>2198</v>
      </c>
      <c r="C544" s="73" t="s">
        <v>190</v>
      </c>
      <c r="D544" s="73" t="s">
        <v>774</v>
      </c>
      <c r="E544" s="3" t="s">
        <v>2720</v>
      </c>
      <c r="F544" s="73" t="s">
        <v>1037</v>
      </c>
      <c r="G544" s="73" t="s">
        <v>4852</v>
      </c>
      <c r="H544" s="4" t="s">
        <v>1038</v>
      </c>
      <c r="I544" s="4" t="s">
        <v>554</v>
      </c>
      <c r="J544" s="4">
        <v>26033</v>
      </c>
      <c r="K544" s="4" t="s">
        <v>3151</v>
      </c>
      <c r="L544" s="4" t="s">
        <v>3718</v>
      </c>
      <c r="M544" s="4" t="s">
        <v>3604</v>
      </c>
      <c r="N544" s="4" t="s">
        <v>3518</v>
      </c>
      <c r="O544" s="4">
        <v>302</v>
      </c>
      <c r="P544" s="3"/>
      <c r="Q544" s="4"/>
      <c r="R544" s="4" t="s">
        <v>2727</v>
      </c>
      <c r="S544" s="4" t="s">
        <v>2713</v>
      </c>
      <c r="T544" s="2">
        <v>40820</v>
      </c>
      <c r="U544" s="88" t="str">
        <f t="shared" si="99"/>
        <v>Y</v>
      </c>
      <c r="V544" s="88" t="str">
        <f t="shared" si="100"/>
        <v>Y</v>
      </c>
      <c r="W544" s="34">
        <v>146409.95000000001</v>
      </c>
      <c r="X544" s="4" t="s">
        <v>2756</v>
      </c>
      <c r="Y544" s="2"/>
      <c r="Z544" s="2">
        <v>40834</v>
      </c>
      <c r="AA544" s="84" t="str">
        <f t="shared" si="101"/>
        <v>Y</v>
      </c>
      <c r="AB544" s="35">
        <v>17550</v>
      </c>
      <c r="AC544" s="15">
        <f t="shared" si="102"/>
        <v>17550</v>
      </c>
      <c r="AD544" s="2">
        <v>40969</v>
      </c>
      <c r="AE544" s="92" t="str">
        <f t="shared" si="103"/>
        <v>Complete</v>
      </c>
      <c r="AF544" s="2">
        <v>40959</v>
      </c>
      <c r="AG544" s="4" t="s">
        <v>2756</v>
      </c>
      <c r="AH544" s="89" t="str">
        <f t="shared" si="104"/>
        <v>No Build Required</v>
      </c>
      <c r="AI544" s="1" t="s">
        <v>4508</v>
      </c>
      <c r="AJ544" s="1" t="s">
        <v>4508</v>
      </c>
      <c r="AK544" s="84" t="str">
        <f>IF(Q544="",IF(U544="N","N/A",IF(AL544="","TBD",IF(AL544="N/A","N/A",IF(ISNUMBER(AL544),"Complete","")))),"Removed")</f>
        <v>Complete</v>
      </c>
      <c r="AL544" s="94">
        <v>40959</v>
      </c>
      <c r="AM544" s="89" t="str">
        <f>IF(Q544="",IF(AO544="","TBD",IF(AO544="N/A","N/A",IF(ISNUMBER(AO544),"Complete","TBD"))),"N/A")</f>
        <v>Complete</v>
      </c>
      <c r="AN544" s="2"/>
      <c r="AO544" s="94">
        <v>41263</v>
      </c>
      <c r="AP544" s="97" t="str">
        <f>IF(Q544="",IF(AK544="Complete",IF(AM544="TBD","Waiting on Router","Ready"),"Pending Fiber Completion"),"Removed")</f>
        <v>Ready</v>
      </c>
      <c r="AQ544" s="2"/>
      <c r="AR544" s="4"/>
      <c r="AS544" s="7">
        <v>1</v>
      </c>
      <c r="AT544" s="2"/>
      <c r="AU544" s="2"/>
      <c r="AV544" s="4"/>
    </row>
    <row r="545" spans="1:48">
      <c r="A545" s="2"/>
      <c r="B545" s="73" t="s">
        <v>2199</v>
      </c>
      <c r="C545" s="73" t="s">
        <v>190</v>
      </c>
      <c r="D545" s="73" t="s">
        <v>774</v>
      </c>
      <c r="E545" s="3" t="s">
        <v>2720</v>
      </c>
      <c r="F545" s="73" t="s">
        <v>1039</v>
      </c>
      <c r="G545" s="73" t="s">
        <v>4852</v>
      </c>
      <c r="H545" s="4" t="s">
        <v>1040</v>
      </c>
      <c r="I545" s="4" t="s">
        <v>681</v>
      </c>
      <c r="J545" s="4">
        <v>26040</v>
      </c>
      <c r="K545" s="4" t="s">
        <v>3150</v>
      </c>
      <c r="L545" s="4" t="s">
        <v>3718</v>
      </c>
      <c r="M545" s="4" t="s">
        <v>3604</v>
      </c>
      <c r="N545" s="4" t="s">
        <v>3519</v>
      </c>
      <c r="O545" s="4">
        <v>303</v>
      </c>
      <c r="P545" s="3"/>
      <c r="Q545" s="4"/>
      <c r="R545" s="4" t="s">
        <v>2727</v>
      </c>
      <c r="S545" s="4" t="s">
        <v>2713</v>
      </c>
      <c r="T545" s="2">
        <v>40820</v>
      </c>
      <c r="U545" s="88" t="str">
        <f t="shared" si="99"/>
        <v>Y</v>
      </c>
      <c r="V545" s="88" t="str">
        <f t="shared" si="100"/>
        <v>Y</v>
      </c>
      <c r="W545" s="34">
        <v>10465.52</v>
      </c>
      <c r="X545" s="4" t="s">
        <v>2756</v>
      </c>
      <c r="Y545" s="2"/>
      <c r="Z545" s="2">
        <v>40885</v>
      </c>
      <c r="AA545" s="84" t="str">
        <f t="shared" si="101"/>
        <v>Y</v>
      </c>
      <c r="AB545" s="35">
        <v>1086</v>
      </c>
      <c r="AC545" s="15">
        <f t="shared" si="102"/>
        <v>1086</v>
      </c>
      <c r="AD545" s="2">
        <v>40878</v>
      </c>
      <c r="AE545" s="92" t="str">
        <f t="shared" si="103"/>
        <v>Complete</v>
      </c>
      <c r="AF545" s="2">
        <v>40860</v>
      </c>
      <c r="AG545" s="4" t="s">
        <v>697</v>
      </c>
      <c r="AH545" s="89" t="str">
        <f t="shared" si="104"/>
        <v>Complete</v>
      </c>
      <c r="AI545" s="2">
        <v>40959</v>
      </c>
      <c r="AJ545" s="2">
        <v>40949</v>
      </c>
      <c r="AK545" s="84" t="str">
        <f>IF(Q545="",IF(U545="N","N/A",IF(AL545="","TBD",IF(AL545="N/A","N/A",IF(ISNUMBER(AL545),"Complete","")))),"Removed")</f>
        <v>Complete</v>
      </c>
      <c r="AL545" s="94">
        <v>40967</v>
      </c>
      <c r="AM545" s="89" t="str">
        <f>IF(Q545="",IF(AO545="","TBD",IF(AO545="N/A","N/A",IF(ISNUMBER(AO545),"Complete","TBD"))),"N/A")</f>
        <v>Complete</v>
      </c>
      <c r="AN545" s="2">
        <v>40970</v>
      </c>
      <c r="AO545" s="94">
        <v>40763</v>
      </c>
      <c r="AP545" s="97" t="str">
        <f>IF(Q545="",IF(AK545="Complete",IF(AM545="TBD","Waiting on Router","Ready"),"Pending Fiber Completion"),"Removed")</f>
        <v>Ready</v>
      </c>
      <c r="AQ545" s="2">
        <v>40970</v>
      </c>
      <c r="AR545" s="4" t="s">
        <v>4715</v>
      </c>
      <c r="AS545" s="7">
        <v>1</v>
      </c>
      <c r="AT545" s="2"/>
      <c r="AU545" s="2"/>
      <c r="AV545" s="4"/>
    </row>
    <row r="546" spans="1:48">
      <c r="A546" s="2"/>
      <c r="B546" s="73" t="s">
        <v>2200</v>
      </c>
      <c r="C546" s="73" t="s">
        <v>190</v>
      </c>
      <c r="D546" s="73" t="s">
        <v>774</v>
      </c>
      <c r="E546" s="3" t="s">
        <v>2720</v>
      </c>
      <c r="F546" s="73" t="s">
        <v>934</v>
      </c>
      <c r="G546" s="73" t="s">
        <v>4852</v>
      </c>
      <c r="H546" s="4" t="s">
        <v>1041</v>
      </c>
      <c r="I546" s="4" t="s">
        <v>63</v>
      </c>
      <c r="J546" s="4">
        <v>26041</v>
      </c>
      <c r="K546" s="4" t="s">
        <v>3149</v>
      </c>
      <c r="L546" s="4" t="s">
        <v>3718</v>
      </c>
      <c r="M546" s="4" t="s">
        <v>3604</v>
      </c>
      <c r="N546" s="4" t="s">
        <v>3520</v>
      </c>
      <c r="O546" s="4">
        <v>304</v>
      </c>
      <c r="P546" s="3"/>
      <c r="Q546" s="4"/>
      <c r="R546" s="4" t="s">
        <v>2727</v>
      </c>
      <c r="S546" s="4" t="s">
        <v>2713</v>
      </c>
      <c r="T546" s="2">
        <v>40820</v>
      </c>
      <c r="U546" s="88" t="str">
        <f t="shared" si="99"/>
        <v>Y</v>
      </c>
      <c r="V546" s="88" t="str">
        <f t="shared" si="100"/>
        <v>Y</v>
      </c>
      <c r="W546" s="34">
        <v>16578.96</v>
      </c>
      <c r="X546" s="4" t="s">
        <v>2756</v>
      </c>
      <c r="Y546" s="2"/>
      <c r="Z546" s="2">
        <v>40885</v>
      </c>
      <c r="AA546" s="84" t="str">
        <f t="shared" si="101"/>
        <v>Y</v>
      </c>
      <c r="AB546" s="35">
        <v>1200</v>
      </c>
      <c r="AC546" s="15">
        <f t="shared" si="102"/>
        <v>1200</v>
      </c>
      <c r="AD546" s="2">
        <v>40940</v>
      </c>
      <c r="AE546" s="92" t="str">
        <f t="shared" si="103"/>
        <v>Complete</v>
      </c>
      <c r="AF546" s="2">
        <v>40914</v>
      </c>
      <c r="AG546" s="4" t="s">
        <v>697</v>
      </c>
      <c r="AH546" s="89" t="str">
        <f t="shared" si="104"/>
        <v>Complete</v>
      </c>
      <c r="AI546" s="2">
        <v>40996</v>
      </c>
      <c r="AJ546" s="2">
        <v>40960</v>
      </c>
      <c r="AK546" s="84" t="str">
        <f>IF(Q546="",IF(U546="N","N/A",IF(AL546="","TBD",IF(AL546="N/A","N/A",IF(ISNUMBER(AL546),"Complete","")))),"Removed")</f>
        <v>Complete</v>
      </c>
      <c r="AL546" s="94">
        <v>40977</v>
      </c>
      <c r="AM546" s="89" t="str">
        <f>IF(Q546="",IF(AO546="","TBD",IF(AO546="N/A","N/A",IF(ISNUMBER(AO546),"Complete","TBD"))),"N/A")</f>
        <v>Complete</v>
      </c>
      <c r="AN546" s="2">
        <v>40984</v>
      </c>
      <c r="AO546" s="94">
        <v>40770</v>
      </c>
      <c r="AP546" s="97" t="str">
        <f>IF(Q546="",IF(AK546="Complete",IF(AM546="TBD","Waiting on Router","Ready"),"Pending Fiber Completion"),"Removed")</f>
        <v>Ready</v>
      </c>
      <c r="AQ546" s="2">
        <v>40984</v>
      </c>
      <c r="AR546" s="4"/>
      <c r="AS546" s="7">
        <v>1</v>
      </c>
      <c r="AT546" s="2"/>
      <c r="AU546" s="2"/>
      <c r="AV546" s="4"/>
    </row>
    <row r="547" spans="1:48">
      <c r="A547" s="2"/>
      <c r="B547" s="73" t="s">
        <v>2201</v>
      </c>
      <c r="C547" s="73" t="s">
        <v>190</v>
      </c>
      <c r="D547" s="73" t="s">
        <v>774</v>
      </c>
      <c r="E547" s="3" t="s">
        <v>2720</v>
      </c>
      <c r="F547" s="73" t="s">
        <v>1042</v>
      </c>
      <c r="G547" s="73" t="s">
        <v>4852</v>
      </c>
      <c r="H547" s="4" t="s">
        <v>1043</v>
      </c>
      <c r="I547" s="4" t="s">
        <v>1044</v>
      </c>
      <c r="J547" s="4">
        <v>26038</v>
      </c>
      <c r="K547" s="4" t="s">
        <v>3148</v>
      </c>
      <c r="L547" s="4" t="s">
        <v>3718</v>
      </c>
      <c r="M547" s="4" t="s">
        <v>3604</v>
      </c>
      <c r="N547" s="4" t="s">
        <v>3521</v>
      </c>
      <c r="O547" s="4">
        <v>305</v>
      </c>
      <c r="P547" s="3"/>
      <c r="Q547" s="4"/>
      <c r="R547" s="4" t="s">
        <v>2727</v>
      </c>
      <c r="S547" s="4" t="s">
        <v>2713</v>
      </c>
      <c r="T547" s="2">
        <v>40820</v>
      </c>
      <c r="U547" s="88" t="str">
        <f t="shared" ref="U547:U560" si="105">IF(T547="","N","Y")</f>
        <v>Y</v>
      </c>
      <c r="V547" s="88" t="str">
        <f t="shared" ref="V547:V560" si="106">IF(T547="","N/A",IF(T547="TBD","N","Y"))</f>
        <v>Y</v>
      </c>
      <c r="W547" s="34">
        <v>12490.61</v>
      </c>
      <c r="X547" s="4" t="s">
        <v>2756</v>
      </c>
      <c r="Y547" s="2"/>
      <c r="Z547" s="2">
        <v>40834</v>
      </c>
      <c r="AA547" s="84" t="str">
        <f t="shared" ref="AA547:AA582" si="107">IF(V547="N/A","N/A",IF(Z547="","N","Y"))</f>
        <v>Y</v>
      </c>
      <c r="AB547" s="35">
        <v>1025</v>
      </c>
      <c r="AC547" s="15">
        <f t="shared" ref="AC547:AC581" si="108">IF(U547="N",0,IF(AB547="","TBD",IF(AB547="N/A",0,IF(ISNUMBER(AB547)=TRUE,AB547,"Included"))))</f>
        <v>1025</v>
      </c>
      <c r="AD547" s="2">
        <v>40878</v>
      </c>
      <c r="AE547" s="92" t="str">
        <f t="shared" ref="AE547:AE582" si="109">IF(Q547="",IF(U547="N","N/A",IF(AD547="N/A","N/A",IF(AD547="","TBD",IF(ISNUMBER(AF547),"Complete","Complete")))),"""Removed")</f>
        <v>Complete</v>
      </c>
      <c r="AF547" s="2">
        <v>40861</v>
      </c>
      <c r="AG547" s="4" t="s">
        <v>697</v>
      </c>
      <c r="AH547" s="89" t="str">
        <f t="shared" ref="AH547:AH582" si="110">IF(Q547="",IF(U547="N","No Build Required",IF(AG547="N","No Build Required",IF(AG547="N/A","No Build Required",IF(AG547="","TBD",IF(ISNUMBER(AJ547),"Complete",IF(ISNUMBER(AI547),"Scheduled","TBD")))))),"Removed")</f>
        <v>Complete</v>
      </c>
      <c r="AI547" s="2" t="s">
        <v>4508</v>
      </c>
      <c r="AJ547" s="2">
        <v>40892</v>
      </c>
      <c r="AK547" s="84" t="str">
        <f>IF(Q547="",IF(U547="N","N/A",IF(AL547="","TBD",IF(AL547="N/A","N/A",IF(ISNUMBER(AL547),"Complete","")))),"Removed")</f>
        <v>Complete</v>
      </c>
      <c r="AL547" s="94">
        <v>40926</v>
      </c>
      <c r="AM547" s="89" t="str">
        <f>IF(Q547="",IF(AO547="","TBD",IF(AO547="N/A","N/A",IF(ISNUMBER(AO547),"Complete","TBD"))),"N/A")</f>
        <v>Complete</v>
      </c>
      <c r="AN547" s="2">
        <v>40928</v>
      </c>
      <c r="AO547" s="94">
        <v>40760</v>
      </c>
      <c r="AP547" s="97" t="str">
        <f>IF(Q547="",IF(AK547="Complete",IF(AM547="TBD","Waiting on Router","Ready"),"Pending Fiber Completion"),"Removed")</f>
        <v>Ready</v>
      </c>
      <c r="AQ547" s="2">
        <v>40928</v>
      </c>
      <c r="AR547" s="4" t="s">
        <v>4640</v>
      </c>
      <c r="AS547" s="7">
        <v>1</v>
      </c>
      <c r="AT547" s="2"/>
      <c r="AU547" s="2"/>
      <c r="AV547" s="4"/>
    </row>
    <row r="548" spans="1:48">
      <c r="A548" s="2"/>
      <c r="B548" s="73" t="s">
        <v>2202</v>
      </c>
      <c r="C548" s="73" t="s">
        <v>190</v>
      </c>
      <c r="D548" s="73" t="s">
        <v>774</v>
      </c>
      <c r="E548" s="3" t="s">
        <v>2720</v>
      </c>
      <c r="F548" s="73" t="s">
        <v>1045</v>
      </c>
      <c r="G548" s="73" t="s">
        <v>4852</v>
      </c>
      <c r="H548" s="4" t="s">
        <v>1046</v>
      </c>
      <c r="I548" s="4" t="s">
        <v>1044</v>
      </c>
      <c r="J548" s="4">
        <v>26038</v>
      </c>
      <c r="K548" s="4" t="s">
        <v>3147</v>
      </c>
      <c r="L548" s="4" t="s">
        <v>3718</v>
      </c>
      <c r="M548" s="4" t="s">
        <v>3604</v>
      </c>
      <c r="N548" s="4" t="s">
        <v>3522</v>
      </c>
      <c r="O548" s="4">
        <v>306</v>
      </c>
      <c r="P548" s="3"/>
      <c r="Q548" s="4"/>
      <c r="R548" s="4" t="s">
        <v>2727</v>
      </c>
      <c r="S548" s="4" t="s">
        <v>2713</v>
      </c>
      <c r="T548" s="2">
        <v>40820</v>
      </c>
      <c r="U548" s="88" t="str">
        <f t="shared" si="105"/>
        <v>Y</v>
      </c>
      <c r="V548" s="88" t="str">
        <f t="shared" si="106"/>
        <v>Y</v>
      </c>
      <c r="W548" s="34">
        <v>12329.79</v>
      </c>
      <c r="X548" s="4" t="s">
        <v>2756</v>
      </c>
      <c r="Y548" s="2"/>
      <c r="Z548" s="2">
        <v>40834</v>
      </c>
      <c r="AA548" s="84" t="str">
        <f t="shared" si="107"/>
        <v>Y</v>
      </c>
      <c r="AB548" s="35">
        <v>800</v>
      </c>
      <c r="AC548" s="15">
        <f t="shared" si="108"/>
        <v>800</v>
      </c>
      <c r="AD548" s="2">
        <v>40878</v>
      </c>
      <c r="AE548" s="92" t="str">
        <f t="shared" si="109"/>
        <v>Complete</v>
      </c>
      <c r="AF548" s="2">
        <v>40862</v>
      </c>
      <c r="AG548" s="4" t="s">
        <v>697</v>
      </c>
      <c r="AH548" s="89" t="str">
        <f t="shared" si="110"/>
        <v>Complete</v>
      </c>
      <c r="AI548" s="2" t="s">
        <v>4508</v>
      </c>
      <c r="AJ548" s="2">
        <v>40892</v>
      </c>
      <c r="AK548" s="84" t="str">
        <f>IF(Q548="",IF(U548="N","N/A",IF(AL548="","TBD",IF(AL548="N/A","N/A",IF(ISNUMBER(AL548),"Complete","")))),"Removed")</f>
        <v>Complete</v>
      </c>
      <c r="AL548" s="94">
        <v>40898</v>
      </c>
      <c r="AM548" s="89" t="str">
        <f>IF(Q548="",IF(AO548="","TBD",IF(AO548="N/A","N/A",IF(ISNUMBER(AO548),"Complete","TBD"))),"N/A")</f>
        <v>Complete</v>
      </c>
      <c r="AN548" s="2">
        <v>40912</v>
      </c>
      <c r="AO548" s="94">
        <v>40821</v>
      </c>
      <c r="AP548" s="97" t="str">
        <f>IF(Q548="",IF(AK548="Complete",IF(AM548="TBD","Waiting on Router","Ready"),"Pending Fiber Completion"),"Removed")</f>
        <v>Ready</v>
      </c>
      <c r="AQ548" s="2">
        <v>40913</v>
      </c>
      <c r="AR548" s="4" t="s">
        <v>4640</v>
      </c>
      <c r="AS548" s="7">
        <v>1</v>
      </c>
      <c r="AT548" s="2"/>
      <c r="AU548" s="2"/>
      <c r="AV548" s="4"/>
    </row>
    <row r="549" spans="1:48">
      <c r="A549" s="2"/>
      <c r="B549" s="73" t="s">
        <v>2203</v>
      </c>
      <c r="C549" s="73" t="s">
        <v>190</v>
      </c>
      <c r="D549" s="73" t="s">
        <v>774</v>
      </c>
      <c r="E549" s="3" t="s">
        <v>2720</v>
      </c>
      <c r="F549" s="73" t="s">
        <v>1047</v>
      </c>
      <c r="G549" s="73" t="s">
        <v>4852</v>
      </c>
      <c r="H549" s="4" t="s">
        <v>1048</v>
      </c>
      <c r="I549" s="4" t="s">
        <v>63</v>
      </c>
      <c r="J549" s="4">
        <v>26041</v>
      </c>
      <c r="K549" s="4" t="s">
        <v>3146</v>
      </c>
      <c r="L549" s="4" t="s">
        <v>3718</v>
      </c>
      <c r="M549" s="4" t="s">
        <v>3604</v>
      </c>
      <c r="N549" s="4" t="s">
        <v>3523</v>
      </c>
      <c r="O549" s="4">
        <v>308</v>
      </c>
      <c r="P549" s="3"/>
      <c r="Q549" s="4"/>
      <c r="R549" s="4" t="s">
        <v>2727</v>
      </c>
      <c r="S549" s="4" t="s">
        <v>2713</v>
      </c>
      <c r="T549" s="2">
        <v>40820</v>
      </c>
      <c r="U549" s="88" t="str">
        <f t="shared" si="105"/>
        <v>Y</v>
      </c>
      <c r="V549" s="88" t="str">
        <f t="shared" si="106"/>
        <v>Y</v>
      </c>
      <c r="W549" s="34">
        <v>25744.89</v>
      </c>
      <c r="X549" s="4" t="s">
        <v>697</v>
      </c>
      <c r="Y549" s="2">
        <v>40842</v>
      </c>
      <c r="Z549" s="2">
        <v>40885</v>
      </c>
      <c r="AA549" s="84" t="str">
        <f t="shared" si="107"/>
        <v>Y</v>
      </c>
      <c r="AB549" s="35">
        <v>5000</v>
      </c>
      <c r="AC549" s="15">
        <f t="shared" si="108"/>
        <v>5000</v>
      </c>
      <c r="AD549" s="2">
        <v>40969</v>
      </c>
      <c r="AE549" s="92" t="str">
        <f t="shared" si="109"/>
        <v>Complete</v>
      </c>
      <c r="AF549" s="2">
        <v>40914</v>
      </c>
      <c r="AG549" s="4" t="s">
        <v>697</v>
      </c>
      <c r="AH549" s="89" t="str">
        <f t="shared" si="110"/>
        <v>Complete</v>
      </c>
      <c r="AI549" s="2">
        <v>40988</v>
      </c>
      <c r="AJ549" s="2">
        <v>40960</v>
      </c>
      <c r="AK549" s="84" t="str">
        <f>IF(Q549="",IF(U549="N","N/A",IF(AL549="","TBD",IF(AL549="N/A","N/A",IF(ISNUMBER(AL549),"Complete","")))),"Removed")</f>
        <v>Complete</v>
      </c>
      <c r="AL549" s="94">
        <v>40987</v>
      </c>
      <c r="AM549" s="89" t="str">
        <f>IF(Q549="",IF(AO549="","TBD",IF(AO549="N/A","N/A",IF(ISNUMBER(AO549),"Complete","TBD"))),"N/A")</f>
        <v>Complete</v>
      </c>
      <c r="AN549" s="2">
        <v>40991</v>
      </c>
      <c r="AO549" s="94">
        <v>40760</v>
      </c>
      <c r="AP549" s="97" t="str">
        <f>IF(Q549="",IF(AK549="Complete",IF(AM549="TBD","Waiting on Router","Ready"),"Pending Fiber Completion"),"Removed")</f>
        <v>Ready</v>
      </c>
      <c r="AQ549" s="2">
        <v>40991</v>
      </c>
      <c r="AR549" s="4"/>
      <c r="AS549" s="7">
        <v>1</v>
      </c>
      <c r="AT549" s="2"/>
      <c r="AU549" s="2"/>
      <c r="AV549" s="4"/>
    </row>
    <row r="550" spans="1:48">
      <c r="A550" s="2"/>
      <c r="B550" s="73" t="s">
        <v>2204</v>
      </c>
      <c r="C550" s="73" t="s">
        <v>190</v>
      </c>
      <c r="D550" s="73" t="s">
        <v>774</v>
      </c>
      <c r="E550" s="3" t="s">
        <v>2720</v>
      </c>
      <c r="F550" s="73" t="s">
        <v>1049</v>
      </c>
      <c r="G550" s="73" t="s">
        <v>4852</v>
      </c>
      <c r="H550" s="4" t="s">
        <v>1050</v>
      </c>
      <c r="I550" s="4" t="s">
        <v>63</v>
      </c>
      <c r="J550" s="4">
        <v>26041</v>
      </c>
      <c r="K550" s="4" t="s">
        <v>3145</v>
      </c>
      <c r="L550" s="4" t="s">
        <v>3718</v>
      </c>
      <c r="M550" s="4" t="s">
        <v>3604</v>
      </c>
      <c r="N550" s="4" t="s">
        <v>3524</v>
      </c>
      <c r="O550" s="4">
        <v>309</v>
      </c>
      <c r="P550" s="3"/>
      <c r="Q550" s="4"/>
      <c r="R550" s="4" t="s">
        <v>2727</v>
      </c>
      <c r="S550" s="4" t="s">
        <v>2713</v>
      </c>
      <c r="T550" s="2">
        <v>40820</v>
      </c>
      <c r="U550" s="88" t="str">
        <f t="shared" si="105"/>
        <v>Y</v>
      </c>
      <c r="V550" s="88" t="str">
        <f t="shared" si="106"/>
        <v>Y</v>
      </c>
      <c r="W550" s="34">
        <v>10381.59</v>
      </c>
      <c r="X550" s="4" t="s">
        <v>2756</v>
      </c>
      <c r="Y550" s="2"/>
      <c r="Z550" s="2">
        <v>40885</v>
      </c>
      <c r="AA550" s="84" t="str">
        <f t="shared" si="107"/>
        <v>Y</v>
      </c>
      <c r="AB550" s="35">
        <v>3550</v>
      </c>
      <c r="AC550" s="15">
        <f t="shared" si="108"/>
        <v>3550</v>
      </c>
      <c r="AD550" s="2">
        <v>40940</v>
      </c>
      <c r="AE550" s="92" t="str">
        <f t="shared" si="109"/>
        <v>Complete</v>
      </c>
      <c r="AF550" s="2">
        <v>40919</v>
      </c>
      <c r="AG550" s="4" t="s">
        <v>2756</v>
      </c>
      <c r="AH550" s="89" t="str">
        <f t="shared" si="110"/>
        <v>No Build Required</v>
      </c>
      <c r="AI550" s="1" t="s">
        <v>4508</v>
      </c>
      <c r="AJ550" s="1" t="s">
        <v>4508</v>
      </c>
      <c r="AK550" s="84" t="str">
        <f>IF(Q550="",IF(U550="N","N/A",IF(AL550="","TBD",IF(AL550="N/A","N/A",IF(ISNUMBER(AL550),"Complete","")))),"Removed")</f>
        <v>Complete</v>
      </c>
      <c r="AL550" s="94">
        <v>40920</v>
      </c>
      <c r="AM550" s="89" t="str">
        <f>IF(Q550="",IF(AO550="","TBD",IF(AO550="N/A","N/A",IF(ISNUMBER(AO550),"Complete","TBD"))),"N/A")</f>
        <v>Complete</v>
      </c>
      <c r="AN550" s="2">
        <v>40921</v>
      </c>
      <c r="AO550" s="94">
        <v>40760</v>
      </c>
      <c r="AP550" s="97" t="str">
        <f>IF(Q550="",IF(AK550="Complete",IF(AM550="TBD","Waiting on Router","Ready"),"Pending Fiber Completion"),"Removed")</f>
        <v>Ready</v>
      </c>
      <c r="AQ550" s="2">
        <v>40921</v>
      </c>
      <c r="AR550" s="4"/>
      <c r="AS550" s="7">
        <v>1</v>
      </c>
      <c r="AT550" s="2"/>
      <c r="AU550" s="2"/>
      <c r="AV550" s="4"/>
    </row>
    <row r="551" spans="1:48">
      <c r="A551" s="2"/>
      <c r="B551" s="73" t="s">
        <v>2205</v>
      </c>
      <c r="C551" s="73" t="s">
        <v>190</v>
      </c>
      <c r="D551" s="73" t="s">
        <v>774</v>
      </c>
      <c r="E551" s="3" t="s">
        <v>2720</v>
      </c>
      <c r="F551" s="73" t="s">
        <v>1051</v>
      </c>
      <c r="G551" s="73" t="s">
        <v>4852</v>
      </c>
      <c r="H551" s="4" t="s">
        <v>1052</v>
      </c>
      <c r="I551" s="4" t="s">
        <v>709</v>
      </c>
      <c r="J551" s="4">
        <v>26036</v>
      </c>
      <c r="K551" s="4" t="s">
        <v>3144</v>
      </c>
      <c r="L551" s="4" t="s">
        <v>3718</v>
      </c>
      <c r="M551" s="4" t="s">
        <v>3604</v>
      </c>
      <c r="N551" s="4" t="s">
        <v>3525</v>
      </c>
      <c r="O551" s="4">
        <v>311</v>
      </c>
      <c r="P551" s="3"/>
      <c r="Q551" s="4"/>
      <c r="R551" s="4" t="s">
        <v>2727</v>
      </c>
      <c r="S551" s="4" t="s">
        <v>2713</v>
      </c>
      <c r="T551" s="2">
        <v>40820</v>
      </c>
      <c r="U551" s="88" t="str">
        <f t="shared" si="105"/>
        <v>Y</v>
      </c>
      <c r="V551" s="88" t="str">
        <f t="shared" si="106"/>
        <v>Y</v>
      </c>
      <c r="W551" s="34">
        <v>10346.48</v>
      </c>
      <c r="X551" s="4" t="s">
        <v>2756</v>
      </c>
      <c r="Y551" s="2"/>
      <c r="Z551" s="2">
        <v>40834</v>
      </c>
      <c r="AA551" s="84" t="str">
        <f t="shared" si="107"/>
        <v>Y</v>
      </c>
      <c r="AB551" s="35">
        <v>1200</v>
      </c>
      <c r="AC551" s="15">
        <f t="shared" si="108"/>
        <v>1200</v>
      </c>
      <c r="AD551" s="2">
        <v>40878</v>
      </c>
      <c r="AE551" s="92" t="str">
        <f t="shared" si="109"/>
        <v>Complete</v>
      </c>
      <c r="AF551" s="2">
        <v>40862</v>
      </c>
      <c r="AG551" s="4" t="s">
        <v>697</v>
      </c>
      <c r="AH551" s="89" t="str">
        <f t="shared" si="110"/>
        <v>Complete</v>
      </c>
      <c r="AI551" s="2" t="s">
        <v>4508</v>
      </c>
      <c r="AJ551" s="2">
        <v>40892</v>
      </c>
      <c r="AK551" s="84" t="str">
        <f>IF(Q551="",IF(U551="N","N/A",IF(AL551="","TBD",IF(AL551="N/A","N/A",IF(ISNUMBER(AL551),"Complete","")))),"Removed")</f>
        <v>Complete</v>
      </c>
      <c r="AL551" s="94">
        <v>40927</v>
      </c>
      <c r="AM551" s="89" t="str">
        <f>IF(Q551="",IF(AO551="","TBD",IF(AO551="N/A","N/A",IF(ISNUMBER(AO551),"Complete","TBD"))),"N/A")</f>
        <v>Complete</v>
      </c>
      <c r="AN551" s="2">
        <v>40933</v>
      </c>
      <c r="AO551" s="94">
        <v>41204</v>
      </c>
      <c r="AP551" s="97" t="str">
        <f>IF(Q551="",IF(AK551="Complete",IF(AM551="TBD","Waiting on Router","Ready"),"Pending Fiber Completion"),"Removed")</f>
        <v>Ready</v>
      </c>
      <c r="AQ551" s="2">
        <v>40934</v>
      </c>
      <c r="AR551" s="4" t="s">
        <v>4640</v>
      </c>
      <c r="AS551" s="7">
        <v>1</v>
      </c>
      <c r="AT551" s="2"/>
      <c r="AU551" s="2"/>
      <c r="AV551" s="4"/>
    </row>
    <row r="552" spans="1:48" ht="47.25">
      <c r="A552" s="2"/>
      <c r="B552" s="73" t="s">
        <v>2206</v>
      </c>
      <c r="C552" s="73" t="s">
        <v>190</v>
      </c>
      <c r="D552" s="73" t="s">
        <v>774</v>
      </c>
      <c r="E552" s="3" t="s">
        <v>2720</v>
      </c>
      <c r="F552" s="73" t="s">
        <v>3526</v>
      </c>
      <c r="G552" s="73" t="s">
        <v>4852</v>
      </c>
      <c r="H552" s="4" t="s">
        <v>1053</v>
      </c>
      <c r="I552" s="4" t="s">
        <v>125</v>
      </c>
      <c r="J552" s="4">
        <v>26003</v>
      </c>
      <c r="K552" s="4" t="s">
        <v>3143</v>
      </c>
      <c r="L552" s="4" t="s">
        <v>3718</v>
      </c>
      <c r="M552" s="4" t="s">
        <v>3604</v>
      </c>
      <c r="N552" s="4" t="s">
        <v>3527</v>
      </c>
      <c r="O552" s="4">
        <v>314</v>
      </c>
      <c r="P552" s="3"/>
      <c r="Q552" s="4"/>
      <c r="R552" s="4" t="s">
        <v>2727</v>
      </c>
      <c r="S552" s="4" t="s">
        <v>2713</v>
      </c>
      <c r="T552" s="2">
        <v>40820</v>
      </c>
      <c r="U552" s="88" t="str">
        <f t="shared" si="105"/>
        <v>Y</v>
      </c>
      <c r="V552" s="88" t="str">
        <f t="shared" si="106"/>
        <v>Y</v>
      </c>
      <c r="W552" s="34">
        <v>41000.370000000003</v>
      </c>
      <c r="X552" s="4" t="s">
        <v>697</v>
      </c>
      <c r="Y552" s="2">
        <v>40848</v>
      </c>
      <c r="Z552" s="2">
        <v>40885</v>
      </c>
      <c r="AA552" s="84" t="str">
        <f t="shared" si="107"/>
        <v>Y</v>
      </c>
      <c r="AB552" s="35">
        <v>4944</v>
      </c>
      <c r="AC552" s="15">
        <f t="shared" si="108"/>
        <v>4944</v>
      </c>
      <c r="AD552" s="2">
        <v>40969</v>
      </c>
      <c r="AE552" s="92" t="str">
        <f t="shared" si="109"/>
        <v>Complete</v>
      </c>
      <c r="AF552" s="2">
        <v>40934</v>
      </c>
      <c r="AG552" s="4" t="s">
        <v>697</v>
      </c>
      <c r="AH552" s="89" t="str">
        <f t="shared" si="110"/>
        <v>Complete</v>
      </c>
      <c r="AI552" s="2">
        <v>41024</v>
      </c>
      <c r="AJ552" s="2">
        <v>40987</v>
      </c>
      <c r="AK552" s="84" t="str">
        <f>IF(Q552="",IF(U552="N","N/A",IF(AL552="","TBD",IF(AL552="N/A","N/A",IF(ISNUMBER(AL552),"Complete","")))),"Removed")</f>
        <v>Complete</v>
      </c>
      <c r="AL552" s="94">
        <v>41008</v>
      </c>
      <c r="AM552" s="89" t="str">
        <f>IF(Q552="",IF(AO552="","TBD",IF(AO552="N/A","N/A",IF(ISNUMBER(AO552),"Complete","TBD"))),"N/A")</f>
        <v>Complete</v>
      </c>
      <c r="AN552" s="2">
        <v>41012</v>
      </c>
      <c r="AO552" s="94">
        <v>40760</v>
      </c>
      <c r="AP552" s="97" t="str">
        <f>IF(Q552="",IF(AK552="Complete",IF(AM552="TBD","Waiting on Router","Ready"),"Pending Fiber Completion"),"Removed")</f>
        <v>Ready</v>
      </c>
      <c r="AQ552" s="2">
        <v>41012</v>
      </c>
      <c r="AR552" s="4" t="s">
        <v>4761</v>
      </c>
      <c r="AS552" s="7">
        <v>1</v>
      </c>
      <c r="AT552" s="2"/>
      <c r="AU552" s="2"/>
      <c r="AV552" s="4"/>
    </row>
    <row r="553" spans="1:48">
      <c r="A553" s="2"/>
      <c r="B553" s="73" t="s">
        <v>2207</v>
      </c>
      <c r="C553" s="73" t="s">
        <v>190</v>
      </c>
      <c r="D553" s="73" t="s">
        <v>774</v>
      </c>
      <c r="E553" s="3" t="s">
        <v>2720</v>
      </c>
      <c r="F553" s="73" t="s">
        <v>1054</v>
      </c>
      <c r="G553" s="73" t="s">
        <v>4852</v>
      </c>
      <c r="H553" s="4" t="s">
        <v>1055</v>
      </c>
      <c r="I553" s="4" t="s">
        <v>63</v>
      </c>
      <c r="J553" s="4">
        <v>26041</v>
      </c>
      <c r="K553" s="4" t="s">
        <v>3142</v>
      </c>
      <c r="L553" s="4" t="s">
        <v>3718</v>
      </c>
      <c r="M553" s="4" t="s">
        <v>3604</v>
      </c>
      <c r="N553" s="4" t="s">
        <v>3528</v>
      </c>
      <c r="O553" s="4">
        <v>315</v>
      </c>
      <c r="P553" s="3"/>
      <c r="Q553" s="4"/>
      <c r="R553" s="4" t="s">
        <v>2727</v>
      </c>
      <c r="S553" s="4" t="s">
        <v>2713</v>
      </c>
      <c r="T553" s="2">
        <v>40820</v>
      </c>
      <c r="U553" s="88" t="str">
        <f t="shared" si="105"/>
        <v>Y</v>
      </c>
      <c r="V553" s="88" t="str">
        <f t="shared" si="106"/>
        <v>Y</v>
      </c>
      <c r="W553" s="34">
        <v>60259.05</v>
      </c>
      <c r="X553" s="4" t="s">
        <v>2756</v>
      </c>
      <c r="Y553" s="2"/>
      <c r="Z553" s="2">
        <v>40885</v>
      </c>
      <c r="AA553" s="84" t="str">
        <f t="shared" si="107"/>
        <v>Y</v>
      </c>
      <c r="AB553" s="35">
        <v>10000</v>
      </c>
      <c r="AC553" s="15">
        <f t="shared" si="108"/>
        <v>10000</v>
      </c>
      <c r="AD553" s="2">
        <v>40940</v>
      </c>
      <c r="AE553" s="92" t="str">
        <f t="shared" si="109"/>
        <v>Complete</v>
      </c>
      <c r="AF553" s="2">
        <v>41172</v>
      </c>
      <c r="AG553" s="4" t="s">
        <v>697</v>
      </c>
      <c r="AH553" s="89" t="str">
        <f t="shared" si="110"/>
        <v>Complete</v>
      </c>
      <c r="AI553" s="2">
        <v>41185</v>
      </c>
      <c r="AJ553" s="2">
        <v>41194</v>
      </c>
      <c r="AK553" s="84" t="str">
        <f>IF(Q553="",IF(U553="N","N/A",IF(AL553="","TBD",IF(AL553="N/A","N/A",IF(ISNUMBER(AL553),"Complete","")))),"Removed")</f>
        <v>Complete</v>
      </c>
      <c r="AL553" s="94">
        <v>41199</v>
      </c>
      <c r="AM553" s="89" t="str">
        <f>IF(Q553="",IF(AO553="","TBD",IF(AO553="N/A","N/A",IF(ISNUMBER(AO553),"Complete","TBD"))),"N/A")</f>
        <v>Complete</v>
      </c>
      <c r="AN553" s="2"/>
      <c r="AO553" s="94">
        <v>40763</v>
      </c>
      <c r="AP553" s="97" t="str">
        <f>IF(Q553="",IF(AK553="Complete",IF(AM553="TBD","Waiting on Router","Ready"),"Pending Fiber Completion"),"Removed")</f>
        <v>Ready</v>
      </c>
      <c r="AQ553" s="2"/>
      <c r="AR553" s="4"/>
      <c r="AS553" s="7">
        <v>1</v>
      </c>
      <c r="AT553" s="2"/>
      <c r="AU553" s="2"/>
      <c r="AV553" s="4"/>
    </row>
    <row r="554" spans="1:48">
      <c r="A554" s="2"/>
      <c r="B554" s="73" t="s">
        <v>2208</v>
      </c>
      <c r="C554" s="73" t="s">
        <v>190</v>
      </c>
      <c r="D554" s="73" t="s">
        <v>763</v>
      </c>
      <c r="E554" s="4" t="s">
        <v>2720</v>
      </c>
      <c r="F554" s="73" t="s">
        <v>641</v>
      </c>
      <c r="G554" s="73" t="s">
        <v>4852</v>
      </c>
      <c r="H554" s="4" t="s">
        <v>642</v>
      </c>
      <c r="I554" s="4" t="s">
        <v>63</v>
      </c>
      <c r="J554" s="4">
        <v>26041</v>
      </c>
      <c r="K554" s="4" t="s">
        <v>3141</v>
      </c>
      <c r="L554" s="4"/>
      <c r="M554" s="4"/>
      <c r="N554" s="4" t="s">
        <v>4155</v>
      </c>
      <c r="O554" s="4">
        <v>718</v>
      </c>
      <c r="P554" s="4"/>
      <c r="Q554" s="4"/>
      <c r="R554" s="4" t="s">
        <v>2727</v>
      </c>
      <c r="S554" s="4" t="s">
        <v>2712</v>
      </c>
      <c r="T554" s="2">
        <v>40820</v>
      </c>
      <c r="U554" s="86" t="str">
        <f t="shared" si="105"/>
        <v>Y</v>
      </c>
      <c r="V554" s="86" t="str">
        <f t="shared" si="106"/>
        <v>Y</v>
      </c>
      <c r="W554" s="34">
        <v>18656.77</v>
      </c>
      <c r="X554" s="4" t="s">
        <v>2756</v>
      </c>
      <c r="Y554" s="2"/>
      <c r="Z554" s="2">
        <v>40885</v>
      </c>
      <c r="AA554" s="84" t="str">
        <f t="shared" si="107"/>
        <v>Y</v>
      </c>
      <c r="AB554" s="35">
        <v>1500</v>
      </c>
      <c r="AC554" s="15">
        <f t="shared" si="108"/>
        <v>1500</v>
      </c>
      <c r="AD554" s="2">
        <v>40969</v>
      </c>
      <c r="AE554" s="92" t="str">
        <f t="shared" si="109"/>
        <v>Complete</v>
      </c>
      <c r="AF554" s="2">
        <v>41009</v>
      </c>
      <c r="AG554" s="4" t="s">
        <v>697</v>
      </c>
      <c r="AH554" s="89" t="str">
        <f t="shared" si="110"/>
        <v>Complete</v>
      </c>
      <c r="AI554" s="2">
        <v>41018</v>
      </c>
      <c r="AJ554" s="2">
        <v>41036</v>
      </c>
      <c r="AK554" s="84" t="str">
        <f>IF(Q554="",IF(U554="N","N/A",IF(AL554="","TBD",IF(AL554="N/A","N/A",IF(ISNUMBER(AL554),"Complete","")))),"Removed")</f>
        <v>Complete</v>
      </c>
      <c r="AL554" s="94">
        <v>41025</v>
      </c>
      <c r="AM554" s="89" t="str">
        <f>IF(Q554="",IF(AO554="","TBD",IF(AO554="N/A","N/A",IF(ISNUMBER(AO554),"Complete","TBD"))),"N/A")</f>
        <v>Complete</v>
      </c>
      <c r="AN554" s="2">
        <v>41033</v>
      </c>
      <c r="AO554" s="94">
        <v>40939</v>
      </c>
      <c r="AP554" s="97" t="str">
        <f>IF(Q554="",IF(AK554="Complete",IF(AM554="TBD","Waiting on Router","Ready"),"Pending Fiber Completion"),"Removed")</f>
        <v>Ready</v>
      </c>
      <c r="AQ554" s="2">
        <v>41033</v>
      </c>
      <c r="AR554" s="4" t="s">
        <v>4709</v>
      </c>
      <c r="AS554" s="7">
        <v>1</v>
      </c>
      <c r="AT554" s="2"/>
      <c r="AU554" s="2"/>
      <c r="AV554" s="4"/>
    </row>
    <row r="555" spans="1:48">
      <c r="A555" s="2"/>
      <c r="B555" s="73" t="s">
        <v>2209</v>
      </c>
      <c r="C555" s="73" t="s">
        <v>190</v>
      </c>
      <c r="D555" s="73" t="s">
        <v>763</v>
      </c>
      <c r="E555" s="4" t="s">
        <v>2720</v>
      </c>
      <c r="F555" s="73" t="s">
        <v>679</v>
      </c>
      <c r="G555" s="73" t="s">
        <v>4852</v>
      </c>
      <c r="H555" s="4" t="s">
        <v>680</v>
      </c>
      <c r="I555" s="4" t="s">
        <v>681</v>
      </c>
      <c r="J555" s="4">
        <v>26041</v>
      </c>
      <c r="K555" s="4" t="s">
        <v>3140</v>
      </c>
      <c r="L555" s="4"/>
      <c r="M555" s="4"/>
      <c r="N555" s="4" t="s">
        <v>4086</v>
      </c>
      <c r="O555" s="4">
        <v>723</v>
      </c>
      <c r="P555" s="4"/>
      <c r="Q555" s="4"/>
      <c r="R555" s="4" t="s">
        <v>2727</v>
      </c>
      <c r="S555" s="4" t="s">
        <v>2712</v>
      </c>
      <c r="T555" s="2">
        <v>40820</v>
      </c>
      <c r="U555" s="86" t="str">
        <f t="shared" si="105"/>
        <v>Y</v>
      </c>
      <c r="V555" s="86" t="str">
        <f t="shared" si="106"/>
        <v>Y</v>
      </c>
      <c r="W555" s="34">
        <v>15631.93</v>
      </c>
      <c r="X555" s="4" t="s">
        <v>2756</v>
      </c>
      <c r="Y555" s="2"/>
      <c r="Z555" s="2">
        <v>40834</v>
      </c>
      <c r="AA555" s="84" t="str">
        <f t="shared" si="107"/>
        <v>Y</v>
      </c>
      <c r="AB555" s="35">
        <v>1900</v>
      </c>
      <c r="AC555" s="15">
        <f t="shared" si="108"/>
        <v>1900</v>
      </c>
      <c r="AD555" s="2">
        <v>40878</v>
      </c>
      <c r="AE555" s="92" t="str">
        <f t="shared" si="109"/>
        <v>Complete</v>
      </c>
      <c r="AF555" s="2">
        <v>40861</v>
      </c>
      <c r="AG555" s="4" t="s">
        <v>697</v>
      </c>
      <c r="AH555" s="89" t="str">
        <f t="shared" si="110"/>
        <v>Complete</v>
      </c>
      <c r="AI555" s="2">
        <v>40982</v>
      </c>
      <c r="AJ555" s="2">
        <v>40949</v>
      </c>
      <c r="AK555" s="84" t="str">
        <f>IF(Q555="",IF(U555="N","N/A",IF(AL555="","TBD",IF(AL555="N/A","N/A",IF(ISNUMBER(AL555),"Complete","")))),"Removed")</f>
        <v>Complete</v>
      </c>
      <c r="AL555" s="94">
        <v>40976</v>
      </c>
      <c r="AM555" s="89" t="str">
        <f>IF(Q555="",IF(AO555="","TBD",IF(AO555="N/A","N/A",IF(ISNUMBER(AO555),"Complete","TBD"))),"N/A")</f>
        <v>Complete</v>
      </c>
      <c r="AN555" s="2">
        <v>40989</v>
      </c>
      <c r="AO555" s="94">
        <v>40932</v>
      </c>
      <c r="AP555" s="97" t="str">
        <f>IF(Q555="",IF(AK555="Complete",IF(AM555="TBD","Waiting on Router","Ready"),"Pending Fiber Completion"),"Removed")</f>
        <v>Ready</v>
      </c>
      <c r="AQ555" s="2">
        <v>40989</v>
      </c>
      <c r="AR555" s="4" t="s">
        <v>4718</v>
      </c>
      <c r="AS555" s="7">
        <v>1</v>
      </c>
      <c r="AT555" s="2"/>
      <c r="AU555" s="2"/>
      <c r="AV555" s="4"/>
    </row>
    <row r="556" spans="1:48">
      <c r="A556" s="2"/>
      <c r="B556" s="73" t="s">
        <v>2210</v>
      </c>
      <c r="C556" s="73" t="s">
        <v>190</v>
      </c>
      <c r="D556" s="73" t="s">
        <v>763</v>
      </c>
      <c r="E556" s="4" t="s">
        <v>2720</v>
      </c>
      <c r="F556" s="73" t="s">
        <v>552</v>
      </c>
      <c r="G556" s="73" t="s">
        <v>4852</v>
      </c>
      <c r="H556" s="4" t="s">
        <v>553</v>
      </c>
      <c r="I556" s="4" t="s">
        <v>554</v>
      </c>
      <c r="J556" s="4"/>
      <c r="K556" s="4" t="s">
        <v>3139</v>
      </c>
      <c r="L556" s="4"/>
      <c r="M556" s="4"/>
      <c r="N556" s="4" t="s">
        <v>4100</v>
      </c>
      <c r="O556" s="4">
        <v>724</v>
      </c>
      <c r="P556" s="4"/>
      <c r="Q556" s="4"/>
      <c r="R556" s="4" t="s">
        <v>2727</v>
      </c>
      <c r="S556" s="4" t="s">
        <v>2712</v>
      </c>
      <c r="T556" s="2">
        <v>40820</v>
      </c>
      <c r="U556" s="86" t="str">
        <f t="shared" si="105"/>
        <v>Y</v>
      </c>
      <c r="V556" s="86" t="str">
        <f t="shared" si="106"/>
        <v>Y</v>
      </c>
      <c r="W556" s="34">
        <v>3555.8</v>
      </c>
      <c r="X556" s="4" t="s">
        <v>2756</v>
      </c>
      <c r="Y556" s="2"/>
      <c r="Z556" s="2">
        <v>40834</v>
      </c>
      <c r="AA556" s="84" t="str">
        <f t="shared" si="107"/>
        <v>Y</v>
      </c>
      <c r="AB556" s="35">
        <v>300</v>
      </c>
      <c r="AC556" s="15">
        <f t="shared" si="108"/>
        <v>300</v>
      </c>
      <c r="AD556" s="2">
        <v>40969</v>
      </c>
      <c r="AE556" s="92" t="str">
        <f t="shared" si="109"/>
        <v>Complete</v>
      </c>
      <c r="AF556" s="2">
        <v>40959</v>
      </c>
      <c r="AG556" s="4" t="s">
        <v>2756</v>
      </c>
      <c r="AH556" s="89" t="str">
        <f t="shared" si="110"/>
        <v>No Build Required</v>
      </c>
      <c r="AI556" s="1" t="s">
        <v>4508</v>
      </c>
      <c r="AJ556" s="1" t="s">
        <v>4508</v>
      </c>
      <c r="AK556" s="84" t="str">
        <f>IF(Q556="",IF(U556="N","N/A",IF(AL556="","TBD",IF(AL556="N/A","N/A",IF(ISNUMBER(AL556),"Complete","")))),"Removed")</f>
        <v>Complete</v>
      </c>
      <c r="AL556" s="94">
        <v>40959</v>
      </c>
      <c r="AM556" s="89" t="str">
        <f>IF(Q556="",IF(AO556="","TBD",IF(AO556="N/A","N/A",IF(ISNUMBER(AO556),"Complete","TBD"))),"N/A")</f>
        <v>Complete</v>
      </c>
      <c r="AN556" s="2">
        <v>40962</v>
      </c>
      <c r="AO556" s="94">
        <v>40933</v>
      </c>
      <c r="AP556" s="97" t="str">
        <f>IF(Q556="",IF(AK556="Complete",IF(AM556="TBD","Waiting on Router","Ready"),"Pending Fiber Completion"),"Removed")</f>
        <v>Ready</v>
      </c>
      <c r="AQ556" s="2">
        <v>40962</v>
      </c>
      <c r="AR556" s="4"/>
      <c r="AS556" s="7">
        <v>1</v>
      </c>
      <c r="AT556" s="2"/>
      <c r="AU556" s="2"/>
      <c r="AV556" s="4"/>
    </row>
    <row r="557" spans="1:48" ht="78.75">
      <c r="A557" s="1"/>
      <c r="B557" s="74" t="s">
        <v>2211</v>
      </c>
      <c r="C557" s="74" t="s">
        <v>190</v>
      </c>
      <c r="D557" s="74" t="s">
        <v>761</v>
      </c>
      <c r="E557" s="9" t="s">
        <v>2720</v>
      </c>
      <c r="F557" s="79" t="s">
        <v>191</v>
      </c>
      <c r="G557" s="74" t="s">
        <v>4852</v>
      </c>
      <c r="H557" s="9" t="s">
        <v>732</v>
      </c>
      <c r="I557" s="9" t="s">
        <v>63</v>
      </c>
      <c r="J557" s="9">
        <v>26041</v>
      </c>
      <c r="K557" s="9" t="s">
        <v>3138</v>
      </c>
      <c r="L557" s="7" t="s">
        <v>3906</v>
      </c>
      <c r="M557" s="9" t="s">
        <v>3907</v>
      </c>
      <c r="N557" s="9" t="s">
        <v>4611</v>
      </c>
      <c r="O557" s="9">
        <v>1370</v>
      </c>
      <c r="P557" s="9"/>
      <c r="Q557" s="7"/>
      <c r="R557" s="7" t="s">
        <v>2727</v>
      </c>
      <c r="S557" s="9"/>
      <c r="T557" s="1">
        <v>40820</v>
      </c>
      <c r="U557" s="87" t="str">
        <f t="shared" si="105"/>
        <v>Y</v>
      </c>
      <c r="V557" s="87" t="str">
        <f t="shared" si="106"/>
        <v>Y</v>
      </c>
      <c r="W557" s="32">
        <v>19901.82</v>
      </c>
      <c r="X557" s="9" t="s">
        <v>697</v>
      </c>
      <c r="Y557" s="1">
        <v>40842</v>
      </c>
      <c r="Z557" s="1">
        <v>40885</v>
      </c>
      <c r="AA557" s="84" t="str">
        <f t="shared" si="107"/>
        <v>Y</v>
      </c>
      <c r="AB557" s="33">
        <v>1200</v>
      </c>
      <c r="AC557" s="15">
        <f t="shared" si="108"/>
        <v>1200</v>
      </c>
      <c r="AD557" s="1">
        <v>40969</v>
      </c>
      <c r="AE557" s="92" t="str">
        <f t="shared" si="109"/>
        <v>Complete</v>
      </c>
      <c r="AF557" s="1">
        <v>40914</v>
      </c>
      <c r="AG557" s="9" t="s">
        <v>697</v>
      </c>
      <c r="AH557" s="89" t="str">
        <f t="shared" si="110"/>
        <v>Complete</v>
      </c>
      <c r="AI557" s="1">
        <v>41124</v>
      </c>
      <c r="AJ557" s="1">
        <v>41065</v>
      </c>
      <c r="AK557" s="84" t="str">
        <f>IF(Q557="",IF(U557="N","N/A",IF(AL557="","TBD",IF(AL557="N/A","N/A",IF(ISNUMBER(AL557),"Complete","")))),"Removed")</f>
        <v>Complete</v>
      </c>
      <c r="AL557" s="94">
        <v>41085</v>
      </c>
      <c r="AM557" s="89" t="str">
        <f>IF(Q557="",IF(AO557="","TBD",IF(AO557="N/A","N/A",IF(ISNUMBER(AO557),"Complete","TBD"))),"N/A")</f>
        <v>Complete</v>
      </c>
      <c r="AN557" s="1"/>
      <c r="AO557" s="93">
        <v>40932</v>
      </c>
      <c r="AP557" s="97" t="str">
        <f>IF(Q557="",IF(AK557="Complete",IF(AM557="TBD","Waiting on Router","Ready"),"Pending Fiber Completion"),"Removed")</f>
        <v>Ready</v>
      </c>
      <c r="AQ557" s="1"/>
      <c r="AR557" s="7" t="s">
        <v>4859</v>
      </c>
      <c r="AS557" s="9">
        <v>1</v>
      </c>
      <c r="AT557" s="1"/>
      <c r="AU557" s="1"/>
      <c r="AV557" s="7"/>
    </row>
    <row r="558" spans="1:48">
      <c r="A558" s="1"/>
      <c r="B558" s="72" t="s">
        <v>2212</v>
      </c>
      <c r="C558" s="72" t="s">
        <v>190</v>
      </c>
      <c r="D558" s="72" t="s">
        <v>765</v>
      </c>
      <c r="E558" s="8" t="s">
        <v>2720</v>
      </c>
      <c r="F558" s="73" t="s">
        <v>266</v>
      </c>
      <c r="G558" s="72" t="s">
        <v>4854</v>
      </c>
      <c r="H558" s="8" t="s">
        <v>267</v>
      </c>
      <c r="I558" s="8" t="s">
        <v>63</v>
      </c>
      <c r="J558" s="8">
        <v>26041</v>
      </c>
      <c r="K558" s="8" t="s">
        <v>3137</v>
      </c>
      <c r="L558" s="4" t="s">
        <v>4012</v>
      </c>
      <c r="M558" s="8"/>
      <c r="N558" s="8"/>
      <c r="O558" s="8"/>
      <c r="P558" s="8"/>
      <c r="Q558" s="4"/>
      <c r="R558" s="4" t="s">
        <v>2727</v>
      </c>
      <c r="S558" s="8" t="s">
        <v>1727</v>
      </c>
      <c r="T558" s="1">
        <v>40820</v>
      </c>
      <c r="U558" s="77" t="str">
        <f t="shared" si="105"/>
        <v>Y</v>
      </c>
      <c r="V558" s="77" t="str">
        <f t="shared" si="106"/>
        <v>Y</v>
      </c>
      <c r="W558" s="32" t="s">
        <v>4075</v>
      </c>
      <c r="X558" s="8" t="s">
        <v>697</v>
      </c>
      <c r="Y558" s="1">
        <v>40842</v>
      </c>
      <c r="Z558" s="1">
        <v>40885</v>
      </c>
      <c r="AA558" s="84" t="str">
        <f t="shared" si="107"/>
        <v>Y</v>
      </c>
      <c r="AB558" s="33" t="s">
        <v>4075</v>
      </c>
      <c r="AC558" s="15" t="str">
        <f t="shared" si="108"/>
        <v>Included</v>
      </c>
      <c r="AD558" s="1">
        <v>40940</v>
      </c>
      <c r="AE558" s="92" t="str">
        <f t="shared" si="109"/>
        <v>Complete</v>
      </c>
      <c r="AF558" s="1">
        <v>41050</v>
      </c>
      <c r="AG558" s="8" t="s">
        <v>2756</v>
      </c>
      <c r="AH558" s="89" t="str">
        <f t="shared" si="110"/>
        <v>No Build Required</v>
      </c>
      <c r="AI558" s="1" t="s">
        <v>4508</v>
      </c>
      <c r="AJ558" s="1" t="s">
        <v>4508</v>
      </c>
      <c r="AK558" s="84" t="str">
        <f>IF(Q558="",IF(U558="N","N/A",IF(AL558="","TBD",IF(AL558="N/A","N/A",IF(ISNUMBER(AL558),"Complete","")))),"Removed")</f>
        <v>Complete</v>
      </c>
      <c r="AL558" s="93">
        <v>41050</v>
      </c>
      <c r="AM558" s="89" t="str">
        <f>IF(Q558="",IF(AO558="","TBD",IF(AO558="N/A","N/A",IF(ISNUMBER(AO558),"Complete","TBD"))),"N/A")</f>
        <v>TBD</v>
      </c>
      <c r="AN558" s="1"/>
      <c r="AO558" s="93"/>
      <c r="AP558" s="97" t="str">
        <f>IF(Q558="",IF(AK558="Complete",IF(AM558="TBD","Ready","Ready"),"Pending Fiber Completion"),"Removed")</f>
        <v>Ready</v>
      </c>
      <c r="AQ558" s="1"/>
      <c r="AR558" s="4" t="s">
        <v>6675</v>
      </c>
      <c r="AS558" s="9">
        <v>1</v>
      </c>
      <c r="AT558" s="1"/>
      <c r="AU558" s="1"/>
      <c r="AV558" s="4"/>
    </row>
    <row r="559" spans="1:48">
      <c r="A559" s="1"/>
      <c r="B559" s="72" t="s">
        <v>2213</v>
      </c>
      <c r="C559" s="72" t="s">
        <v>190</v>
      </c>
      <c r="D559" s="72" t="s">
        <v>710</v>
      </c>
      <c r="E559" s="8" t="s">
        <v>2720</v>
      </c>
      <c r="F559" s="73" t="s">
        <v>4677</v>
      </c>
      <c r="G559" s="72" t="s">
        <v>4852</v>
      </c>
      <c r="H559" s="8" t="s">
        <v>62</v>
      </c>
      <c r="I559" s="8" t="s">
        <v>63</v>
      </c>
      <c r="J559" s="8">
        <v>26041</v>
      </c>
      <c r="K559" s="8" t="s">
        <v>3136</v>
      </c>
      <c r="L559" s="4" t="s">
        <v>3800</v>
      </c>
      <c r="M559" s="8" t="s">
        <v>3801</v>
      </c>
      <c r="N559" s="8" t="s">
        <v>4308</v>
      </c>
      <c r="O559" s="8">
        <v>1097</v>
      </c>
      <c r="P559" s="8"/>
      <c r="Q559" s="4"/>
      <c r="R559" s="4" t="s">
        <v>2727</v>
      </c>
      <c r="S559" s="8" t="s">
        <v>2714</v>
      </c>
      <c r="T559" s="1">
        <v>40820</v>
      </c>
      <c r="U559" s="77" t="str">
        <f t="shared" si="105"/>
        <v>Y</v>
      </c>
      <c r="V559" s="77" t="str">
        <f t="shared" si="106"/>
        <v>Y</v>
      </c>
      <c r="W559" s="32">
        <v>8410.7999999999993</v>
      </c>
      <c r="X559" s="8" t="s">
        <v>697</v>
      </c>
      <c r="Y559" s="1" t="s">
        <v>4404</v>
      </c>
      <c r="Z559" s="1">
        <v>40885</v>
      </c>
      <c r="AA559" s="84" t="str">
        <f t="shared" si="107"/>
        <v>Y</v>
      </c>
      <c r="AB559" s="33">
        <v>1000</v>
      </c>
      <c r="AC559" s="15">
        <f t="shared" si="108"/>
        <v>1000</v>
      </c>
      <c r="AD559" s="1">
        <v>40969</v>
      </c>
      <c r="AE559" s="92" t="str">
        <f t="shared" si="109"/>
        <v>Complete</v>
      </c>
      <c r="AF559" s="1">
        <v>40914</v>
      </c>
      <c r="AG559" s="8" t="s">
        <v>697</v>
      </c>
      <c r="AH559" s="89" t="str">
        <f t="shared" si="110"/>
        <v>Complete</v>
      </c>
      <c r="AI559" s="1">
        <v>40967</v>
      </c>
      <c r="AJ559" s="1">
        <v>40956</v>
      </c>
      <c r="AK559" s="84" t="str">
        <f>IF(Q559="",IF(U559="N","N/A",IF(AL559="","TBD",IF(AL559="N/A","N/A",IF(ISNUMBER(AL559),"Complete","")))),"Removed")</f>
        <v>Complete</v>
      </c>
      <c r="AL559" s="94">
        <v>40968</v>
      </c>
      <c r="AM559" s="89" t="str">
        <f>IF(Q559="",IF(AO559="","TBD",IF(AO559="N/A","N/A",IF(ISNUMBER(AO559),"Complete","TBD"))),"N/A")</f>
        <v>Complete</v>
      </c>
      <c r="AN559" s="1">
        <v>40970</v>
      </c>
      <c r="AO559" s="93">
        <v>40896</v>
      </c>
      <c r="AP559" s="97" t="str">
        <f>IF(Q559="",IF(AK559="Complete",IF(AM559="TBD","Waiting on Router","Ready"),"Pending Fiber Completion"),"Removed")</f>
        <v>Ready</v>
      </c>
      <c r="AQ559" s="1">
        <v>40970</v>
      </c>
      <c r="AR559" s="4" t="s">
        <v>4719</v>
      </c>
      <c r="AS559" s="9">
        <v>1</v>
      </c>
      <c r="AT559" s="1"/>
      <c r="AU559" s="1"/>
      <c r="AV559" s="4"/>
    </row>
    <row r="560" spans="1:48">
      <c r="A560" s="13"/>
      <c r="B560" s="72" t="s">
        <v>5034</v>
      </c>
      <c r="C560" s="72" t="s">
        <v>190</v>
      </c>
      <c r="D560" s="72" t="s">
        <v>774</v>
      </c>
      <c r="E560" s="8" t="s">
        <v>2720</v>
      </c>
      <c r="F560" s="78" t="s">
        <v>4983</v>
      </c>
      <c r="G560" s="81" t="s">
        <v>4852</v>
      </c>
      <c r="H560" s="11" t="s">
        <v>4984</v>
      </c>
      <c r="I560" s="6" t="s">
        <v>63</v>
      </c>
      <c r="J560" s="6">
        <v>26041</v>
      </c>
      <c r="K560" s="6"/>
      <c r="L560" s="11"/>
      <c r="M560" s="6"/>
      <c r="N560" s="6" t="s">
        <v>5224</v>
      </c>
      <c r="O560" s="6">
        <v>310</v>
      </c>
      <c r="P560" s="6"/>
      <c r="Q560" s="11"/>
      <c r="R560" s="11" t="s">
        <v>5223</v>
      </c>
      <c r="S560" s="6" t="s">
        <v>774</v>
      </c>
      <c r="T560" s="13">
        <v>41205</v>
      </c>
      <c r="U560" s="85" t="str">
        <f t="shared" si="105"/>
        <v>Y</v>
      </c>
      <c r="V560" s="85" t="str">
        <f t="shared" si="106"/>
        <v>Y</v>
      </c>
      <c r="W560" s="22">
        <v>51866</v>
      </c>
      <c r="X560" s="6" t="s">
        <v>2756</v>
      </c>
      <c r="Y560" s="13"/>
      <c r="Z560" s="13">
        <v>41233</v>
      </c>
      <c r="AA560" s="84" t="str">
        <f t="shared" si="107"/>
        <v>Y</v>
      </c>
      <c r="AB560" s="23">
        <v>4177</v>
      </c>
      <c r="AC560" s="15">
        <f t="shared" si="108"/>
        <v>4177</v>
      </c>
      <c r="AD560" s="13"/>
      <c r="AE560" s="92" t="str">
        <f t="shared" si="109"/>
        <v>TBD</v>
      </c>
      <c r="AF560" s="13">
        <v>41274</v>
      </c>
      <c r="AG560" s="6" t="s">
        <v>697</v>
      </c>
      <c r="AH560" s="89" t="str">
        <f t="shared" si="110"/>
        <v>Complete</v>
      </c>
      <c r="AI560" s="13">
        <v>41305</v>
      </c>
      <c r="AJ560" s="13">
        <v>41306</v>
      </c>
      <c r="AK560" s="84" t="str">
        <f>IF(Q560="",IF(U560="N","N/A",IF(AL560="","TBD",IF(AL560="N/A","N/A",IF(ISNUMBER(AL560),"Complete","")))),"Removed")</f>
        <v>Complete</v>
      </c>
      <c r="AL560" s="96">
        <v>41355</v>
      </c>
      <c r="AM560" s="89" t="str">
        <f>IF(Q560="",IF(AO560="","TBD",IF(AO560="N/A","N/A",IF(ISNUMBER(AO560),"Complete","TBD"))),"N/A")</f>
        <v>Complete</v>
      </c>
      <c r="AN560" s="13">
        <v>41355</v>
      </c>
      <c r="AO560" s="95">
        <v>40870</v>
      </c>
      <c r="AP560" s="97" t="str">
        <f>IF(Q560="",IF(AK560="Complete",IF(AM560="TBD","Waiting on Router","Ready"),"Pending Fiber Completion"),"Removed")</f>
        <v>Ready</v>
      </c>
      <c r="AQ560" s="13"/>
      <c r="AR560" s="11" t="s">
        <v>6766</v>
      </c>
      <c r="AS560" s="11">
        <v>2</v>
      </c>
      <c r="AT560" s="13"/>
      <c r="AU560" s="13"/>
      <c r="AV560" s="11"/>
    </row>
    <row r="561" spans="1:48">
      <c r="A561" s="13"/>
      <c r="B561" s="72" t="s">
        <v>5035</v>
      </c>
      <c r="C561" s="72" t="s">
        <v>190</v>
      </c>
      <c r="D561" s="72" t="s">
        <v>774</v>
      </c>
      <c r="E561" s="8" t="s">
        <v>2720</v>
      </c>
      <c r="F561" s="78" t="s">
        <v>4985</v>
      </c>
      <c r="G561" s="81" t="s">
        <v>4852</v>
      </c>
      <c r="H561" s="11" t="s">
        <v>4986</v>
      </c>
      <c r="I561" s="6" t="s">
        <v>125</v>
      </c>
      <c r="J561" s="6">
        <v>26003</v>
      </c>
      <c r="K561" s="6"/>
      <c r="L561" s="11"/>
      <c r="M561" s="6"/>
      <c r="N561" s="6" t="s">
        <v>5192</v>
      </c>
      <c r="O561" s="6">
        <v>313</v>
      </c>
      <c r="P561" s="6"/>
      <c r="Q561" s="11"/>
      <c r="R561" s="11" t="s">
        <v>5223</v>
      </c>
      <c r="S561" s="6" t="s">
        <v>774</v>
      </c>
      <c r="T561" s="13">
        <v>41205</v>
      </c>
      <c r="U561" s="85" t="s">
        <v>697</v>
      </c>
      <c r="V561" s="85" t="s">
        <v>697</v>
      </c>
      <c r="W561" s="22">
        <v>27907</v>
      </c>
      <c r="X561" s="12" t="s">
        <v>2756</v>
      </c>
      <c r="Y561" s="13"/>
      <c r="Z561" s="13">
        <v>41233</v>
      </c>
      <c r="AA561" s="84" t="str">
        <f t="shared" si="107"/>
        <v>Y</v>
      </c>
      <c r="AB561" s="23">
        <v>2025</v>
      </c>
      <c r="AC561" s="15">
        <f t="shared" si="108"/>
        <v>2025</v>
      </c>
      <c r="AD561" s="1" t="s">
        <v>697</v>
      </c>
      <c r="AE561" s="92" t="str">
        <f t="shared" si="109"/>
        <v>Complete</v>
      </c>
      <c r="AF561" s="1" t="s">
        <v>697</v>
      </c>
      <c r="AG561" s="6" t="s">
        <v>2756</v>
      </c>
      <c r="AH561" s="89" t="str">
        <f t="shared" si="110"/>
        <v>No Build Required</v>
      </c>
      <c r="AI561" s="13" t="s">
        <v>4508</v>
      </c>
      <c r="AJ561" s="13" t="s">
        <v>4508</v>
      </c>
      <c r="AK561" s="84" t="str">
        <f>IF(Q561="",IF(U561="N","N/A",IF(AL561="","TBD",IF(AL561="N/A","N/A",IF(ISNUMBER(AL561),"Complete","")))),"Removed")</f>
        <v>Complete</v>
      </c>
      <c r="AL561" s="95">
        <v>41255</v>
      </c>
      <c r="AM561" s="89" t="str">
        <f>IF(Q561="",IF(AO561="","TBD",IF(AO561="N/A","N/A",IF(ISNUMBER(AO561),"Complete","TBD"))),"N/A")</f>
        <v>Complete</v>
      </c>
      <c r="AN561" s="13"/>
      <c r="AO561" s="95">
        <v>40759</v>
      </c>
      <c r="AP561" s="97" t="str">
        <f>IF(Q561="",IF(AK561="Complete",IF(AM561="TBD","Waiting on Router","Ready"),"Pending Fiber Completion"),"Removed")</f>
        <v>Ready</v>
      </c>
      <c r="AQ561" s="13"/>
      <c r="AR561" s="11"/>
      <c r="AS561" s="11">
        <v>2</v>
      </c>
      <c r="AT561" s="13"/>
      <c r="AU561" s="13"/>
      <c r="AV561" s="11"/>
    </row>
    <row r="562" spans="1:48">
      <c r="A562" s="1"/>
      <c r="B562" s="72" t="s">
        <v>2214</v>
      </c>
      <c r="C562" s="72" t="s">
        <v>210</v>
      </c>
      <c r="D562" s="72" t="s">
        <v>1453</v>
      </c>
      <c r="E562" s="19" t="s">
        <v>2721</v>
      </c>
      <c r="F562" s="73" t="s">
        <v>1479</v>
      </c>
      <c r="G562" s="72" t="s">
        <v>4852</v>
      </c>
      <c r="H562" s="8" t="s">
        <v>1523</v>
      </c>
      <c r="I562" s="8" t="s">
        <v>131</v>
      </c>
      <c r="J562" s="8">
        <v>25550</v>
      </c>
      <c r="K562" s="8" t="s">
        <v>3135</v>
      </c>
      <c r="L562" s="4"/>
      <c r="M562" s="8"/>
      <c r="N562" s="8" t="s">
        <v>4238</v>
      </c>
      <c r="O562" s="8">
        <v>557</v>
      </c>
      <c r="P562" s="19" t="s">
        <v>4872</v>
      </c>
      <c r="Q562" s="4"/>
      <c r="R562" s="4" t="s">
        <v>2727</v>
      </c>
      <c r="S562" s="8" t="s">
        <v>2712</v>
      </c>
      <c r="T562" s="1">
        <v>40822</v>
      </c>
      <c r="U562" s="84" t="str">
        <f t="shared" ref="U562:U582" si="111">IF(T562="","N","Y")</f>
        <v>Y</v>
      </c>
      <c r="V562" s="84" t="str">
        <f t="shared" ref="V562:V582" si="112">IF(T562="","N/A",IF(T562="TBD","N","Y"))</f>
        <v>Y</v>
      </c>
      <c r="W562" s="32">
        <v>8382.0400000000009</v>
      </c>
      <c r="X562" s="8" t="s">
        <v>2756</v>
      </c>
      <c r="Y562" s="1"/>
      <c r="Z562" s="1">
        <v>40998</v>
      </c>
      <c r="AA562" s="84" t="str">
        <f t="shared" si="107"/>
        <v>Y</v>
      </c>
      <c r="AB562" s="33">
        <v>725</v>
      </c>
      <c r="AC562" s="15">
        <f t="shared" si="108"/>
        <v>725</v>
      </c>
      <c r="AD562" s="1">
        <v>41122</v>
      </c>
      <c r="AE562" s="92" t="str">
        <f t="shared" si="109"/>
        <v>Complete</v>
      </c>
      <c r="AF562" s="1">
        <v>41024</v>
      </c>
      <c r="AG562" s="8" t="s">
        <v>697</v>
      </c>
      <c r="AH562" s="89" t="str">
        <f t="shared" si="110"/>
        <v>Complete</v>
      </c>
      <c r="AI562" s="1">
        <v>41045</v>
      </c>
      <c r="AJ562" s="1">
        <v>41059</v>
      </c>
      <c r="AK562" s="84" t="str">
        <f>IF(Q562="",IF(U562="N","N/A",IF(AL562="","TBD",IF(AL562="N/A","N/A",IF(ISNUMBER(AL562),"Complete","")))),"Removed")</f>
        <v>Complete</v>
      </c>
      <c r="AL562" s="94">
        <v>41074</v>
      </c>
      <c r="AM562" s="89" t="str">
        <f>IF(Q562="",IF(AO562="","TBD",IF(AO562="N/A","N/A",IF(ISNUMBER(AO562),"Complete","TBD"))),"N/A")</f>
        <v>Complete</v>
      </c>
      <c r="AN562" s="1"/>
      <c r="AO562" s="93">
        <v>41169</v>
      </c>
      <c r="AP562" s="97" t="str">
        <f>IF(Q562="",IF(AK562="Complete",IF(AM562="TBD","Waiting on Router","Ready"),"Pending Fiber Completion"),"Removed")</f>
        <v>Ready</v>
      </c>
      <c r="AQ562" s="1"/>
      <c r="AR562" s="4"/>
      <c r="AS562" s="9">
        <v>1</v>
      </c>
      <c r="AT562" s="1"/>
      <c r="AU562" s="1"/>
      <c r="AV562" s="4"/>
    </row>
    <row r="563" spans="1:48">
      <c r="A563" s="1"/>
      <c r="B563" s="72" t="s">
        <v>2215</v>
      </c>
      <c r="C563" s="72" t="s">
        <v>210</v>
      </c>
      <c r="D563" s="72" t="s">
        <v>762</v>
      </c>
      <c r="E563" s="8" t="s">
        <v>2721</v>
      </c>
      <c r="F563" s="73" t="s">
        <v>294</v>
      </c>
      <c r="G563" s="72" t="s">
        <v>4851</v>
      </c>
      <c r="H563" s="8" t="s">
        <v>6076</v>
      </c>
      <c r="I563" s="8" t="s">
        <v>59</v>
      </c>
      <c r="J563" s="8">
        <v>25287</v>
      </c>
      <c r="K563" s="8" t="s">
        <v>6077</v>
      </c>
      <c r="L563" s="4" t="s">
        <v>6078</v>
      </c>
      <c r="M563" s="8"/>
      <c r="N563" s="8" t="s">
        <v>6079</v>
      </c>
      <c r="O563" s="8">
        <v>623</v>
      </c>
      <c r="P563" s="8"/>
      <c r="Q563" s="4"/>
      <c r="R563" s="4" t="s">
        <v>4071</v>
      </c>
      <c r="S563" s="8" t="s">
        <v>1727</v>
      </c>
      <c r="T563" s="1"/>
      <c r="U563" s="77" t="str">
        <f t="shared" si="111"/>
        <v>N</v>
      </c>
      <c r="V563" s="77" t="str">
        <f t="shared" si="112"/>
        <v>N/A</v>
      </c>
      <c r="W563" s="32"/>
      <c r="X563" s="8" t="s">
        <v>4508</v>
      </c>
      <c r="Y563" s="1"/>
      <c r="Z563" s="1"/>
      <c r="AA563" s="84" t="str">
        <f t="shared" si="107"/>
        <v>N/A</v>
      </c>
      <c r="AB563" s="33">
        <v>0</v>
      </c>
      <c r="AC563" s="15">
        <f t="shared" si="108"/>
        <v>0</v>
      </c>
      <c r="AD563" s="1"/>
      <c r="AE563" s="92" t="str">
        <f t="shared" si="109"/>
        <v>N/A</v>
      </c>
      <c r="AF563" s="1"/>
      <c r="AG563" s="8" t="s">
        <v>2756</v>
      </c>
      <c r="AH563" s="89" t="str">
        <f t="shared" si="110"/>
        <v>No Build Required</v>
      </c>
      <c r="AI563" s="1" t="s">
        <v>4508</v>
      </c>
      <c r="AJ563" s="1" t="s">
        <v>4508</v>
      </c>
      <c r="AK563" s="84" t="str">
        <f>IF(Q563="",IF(U563="N","N/A",IF(AL563="","TBD",IF(AL563="N/A","N/A",IF(ISNUMBER(AL563),"Complete","")))),"Removed")</f>
        <v>N/A</v>
      </c>
      <c r="AL563" s="95" t="s">
        <v>4508</v>
      </c>
      <c r="AM563" s="89" t="str">
        <f>IF(Q563="",IF(AO563="","TBD",IF(AO563="N/A","N/A",IF(ISNUMBER(AO563),"Complete","TBD"))),"N/A")</f>
        <v>Complete</v>
      </c>
      <c r="AN563" s="1">
        <v>40983</v>
      </c>
      <c r="AO563" s="93">
        <v>40977</v>
      </c>
      <c r="AP563" s="97" t="str">
        <f>IF(Q563="",IF(AK563="N/A",IF(AM563="TBD","Waiting on Router","Ready"),"TBD"),"Removed")</f>
        <v>Ready</v>
      </c>
      <c r="AQ563" s="1">
        <v>40983</v>
      </c>
      <c r="AR563" s="4"/>
      <c r="AS563" s="9">
        <v>1</v>
      </c>
      <c r="AT563" s="1"/>
      <c r="AU563" s="1"/>
      <c r="AV563" s="4"/>
    </row>
    <row r="564" spans="1:48">
      <c r="A564" s="2">
        <v>40753</v>
      </c>
      <c r="B564" s="73" t="s">
        <v>2216</v>
      </c>
      <c r="C564" s="73" t="s">
        <v>210</v>
      </c>
      <c r="D564" s="73" t="s">
        <v>774</v>
      </c>
      <c r="E564" s="3" t="s">
        <v>2721</v>
      </c>
      <c r="F564" s="73" t="s">
        <v>1056</v>
      </c>
      <c r="G564" s="73" t="s">
        <v>4851</v>
      </c>
      <c r="H564" s="4" t="s">
        <v>6080</v>
      </c>
      <c r="I564" s="4" t="s">
        <v>464</v>
      </c>
      <c r="J564" s="4">
        <v>25503</v>
      </c>
      <c r="K564" s="4" t="s">
        <v>6081</v>
      </c>
      <c r="L564" s="4" t="s">
        <v>3719</v>
      </c>
      <c r="M564" s="4" t="s">
        <v>3720</v>
      </c>
      <c r="N564" s="4" t="s">
        <v>6082</v>
      </c>
      <c r="O564" s="4">
        <v>70</v>
      </c>
      <c r="P564" s="3"/>
      <c r="Q564" s="4"/>
      <c r="R564" s="4" t="s">
        <v>4071</v>
      </c>
      <c r="S564" s="4" t="s">
        <v>2713</v>
      </c>
      <c r="T564" s="2"/>
      <c r="U564" s="77" t="str">
        <f t="shared" si="111"/>
        <v>N</v>
      </c>
      <c r="V564" s="77" t="str">
        <f t="shared" si="112"/>
        <v>N/A</v>
      </c>
      <c r="W564" s="34"/>
      <c r="X564" s="8" t="s">
        <v>4508</v>
      </c>
      <c r="Y564" s="2"/>
      <c r="Z564" s="2"/>
      <c r="AA564" s="84" t="str">
        <f t="shared" si="107"/>
        <v>N/A</v>
      </c>
      <c r="AB564" s="35">
        <v>0</v>
      </c>
      <c r="AC564" s="15">
        <f t="shared" si="108"/>
        <v>0</v>
      </c>
      <c r="AD564" s="2"/>
      <c r="AE564" s="92" t="str">
        <f t="shared" si="109"/>
        <v>N/A</v>
      </c>
      <c r="AF564" s="2"/>
      <c r="AG564" s="4" t="s">
        <v>2756</v>
      </c>
      <c r="AH564" s="89" t="str">
        <f t="shared" si="110"/>
        <v>No Build Required</v>
      </c>
      <c r="AI564" s="2" t="s">
        <v>4508</v>
      </c>
      <c r="AJ564" s="2" t="s">
        <v>4508</v>
      </c>
      <c r="AK564" s="84" t="str">
        <f>IF(Q564="",IF(U564="N","N/A",IF(AL564="","TBD",IF(AL564="N/A","N/A",IF(ISNUMBER(AL564),"Complete","")))),"Removed")</f>
        <v>N/A</v>
      </c>
      <c r="AL564" s="95" t="s">
        <v>4508</v>
      </c>
      <c r="AM564" s="89" t="str">
        <f>IF(Q564="",IF(AO564="","TBD",IF(AO564="N/A","N/A",IF(ISNUMBER(AO564),"Complete","TBD"))),"N/A")</f>
        <v>Complete</v>
      </c>
      <c r="AN564" s="2">
        <v>40912</v>
      </c>
      <c r="AO564" s="94">
        <v>40788</v>
      </c>
      <c r="AP564" s="97" t="str">
        <f>IF(Q564="",IF(AK564="N/A",IF(AM564="TBD","Waiting on Router","Ready"),"TBD"),"Removed")</f>
        <v>Ready</v>
      </c>
      <c r="AQ564" s="2">
        <v>40913</v>
      </c>
      <c r="AR564" s="4"/>
      <c r="AS564" s="7">
        <v>1</v>
      </c>
      <c r="AT564" s="2"/>
      <c r="AU564" s="2"/>
      <c r="AV564" s="4"/>
    </row>
    <row r="565" spans="1:48">
      <c r="A565" s="2">
        <v>40753</v>
      </c>
      <c r="B565" s="73" t="s">
        <v>2217</v>
      </c>
      <c r="C565" s="73" t="s">
        <v>210</v>
      </c>
      <c r="D565" s="73" t="s">
        <v>774</v>
      </c>
      <c r="E565" s="3" t="s">
        <v>2721</v>
      </c>
      <c r="F565" s="73" t="s">
        <v>1057</v>
      </c>
      <c r="G565" s="73" t="s">
        <v>4851</v>
      </c>
      <c r="H565" s="4" t="s">
        <v>6083</v>
      </c>
      <c r="I565" s="4" t="s">
        <v>6084</v>
      </c>
      <c r="J565" s="4">
        <v>25515</v>
      </c>
      <c r="K565" s="4" t="s">
        <v>6085</v>
      </c>
      <c r="L565" s="4" t="s">
        <v>3719</v>
      </c>
      <c r="M565" s="4" t="s">
        <v>3720</v>
      </c>
      <c r="N565" s="4" t="s">
        <v>6086</v>
      </c>
      <c r="O565" s="4">
        <v>71</v>
      </c>
      <c r="P565" s="3"/>
      <c r="Q565" s="4"/>
      <c r="R565" s="4" t="s">
        <v>4071</v>
      </c>
      <c r="S565" s="4" t="s">
        <v>2713</v>
      </c>
      <c r="T565" s="2"/>
      <c r="U565" s="77" t="str">
        <f t="shared" si="111"/>
        <v>N</v>
      </c>
      <c r="V565" s="77" t="str">
        <f t="shared" si="112"/>
        <v>N/A</v>
      </c>
      <c r="W565" s="34"/>
      <c r="X565" s="8" t="s">
        <v>4508</v>
      </c>
      <c r="Y565" s="2"/>
      <c r="Z565" s="2"/>
      <c r="AA565" s="84" t="str">
        <f t="shared" si="107"/>
        <v>N/A</v>
      </c>
      <c r="AB565" s="35">
        <v>0</v>
      </c>
      <c r="AC565" s="15">
        <f t="shared" si="108"/>
        <v>0</v>
      </c>
      <c r="AD565" s="2"/>
      <c r="AE565" s="92" t="str">
        <f t="shared" si="109"/>
        <v>N/A</v>
      </c>
      <c r="AF565" s="2"/>
      <c r="AG565" s="4" t="s">
        <v>2756</v>
      </c>
      <c r="AH565" s="89" t="str">
        <f t="shared" si="110"/>
        <v>No Build Required</v>
      </c>
      <c r="AI565" s="2" t="s">
        <v>4508</v>
      </c>
      <c r="AJ565" s="2" t="s">
        <v>4508</v>
      </c>
      <c r="AK565" s="84" t="str">
        <f>IF(Q565="",IF(U565="N","N/A",IF(AL565="","TBD",IF(AL565="N/A","N/A",IF(ISNUMBER(AL565),"Complete","")))),"Removed")</f>
        <v>N/A</v>
      </c>
      <c r="AL565" s="95" t="s">
        <v>4508</v>
      </c>
      <c r="AM565" s="89" t="str">
        <f>IF(Q565="",IF(AO565="","TBD",IF(AO565="N/A","N/A",IF(ISNUMBER(AO565),"Complete","TBD"))),"N/A")</f>
        <v>Complete</v>
      </c>
      <c r="AN565" s="2">
        <v>40912</v>
      </c>
      <c r="AO565" s="94">
        <v>40731</v>
      </c>
      <c r="AP565" s="97" t="str">
        <f>IF(Q565="",IF(AK565="N/A",IF(AM565="TBD","Waiting on Router","Ready"),"TBD"),"Removed")</f>
        <v>Ready</v>
      </c>
      <c r="AQ565" s="2">
        <v>40913</v>
      </c>
      <c r="AR565" s="4"/>
      <c r="AS565" s="7">
        <v>1</v>
      </c>
      <c r="AT565" s="2"/>
      <c r="AU565" s="2"/>
      <c r="AV565" s="4"/>
    </row>
    <row r="566" spans="1:48">
      <c r="A566" s="2">
        <v>40753</v>
      </c>
      <c r="B566" s="73" t="s">
        <v>2218</v>
      </c>
      <c r="C566" s="73" t="s">
        <v>210</v>
      </c>
      <c r="D566" s="73" t="s">
        <v>774</v>
      </c>
      <c r="E566" s="3" t="s">
        <v>2721</v>
      </c>
      <c r="F566" s="73" t="s">
        <v>1058</v>
      </c>
      <c r="G566" s="73" t="s">
        <v>4851</v>
      </c>
      <c r="H566" s="4" t="s">
        <v>6087</v>
      </c>
      <c r="I566" s="4" t="s">
        <v>6088</v>
      </c>
      <c r="J566" s="4">
        <v>25123</v>
      </c>
      <c r="K566" s="4" t="s">
        <v>6089</v>
      </c>
      <c r="L566" s="4" t="s">
        <v>3719</v>
      </c>
      <c r="M566" s="4" t="s">
        <v>3720</v>
      </c>
      <c r="N566" s="4" t="s">
        <v>6090</v>
      </c>
      <c r="O566" s="4">
        <v>72</v>
      </c>
      <c r="P566" s="3"/>
      <c r="Q566" s="4"/>
      <c r="R566" s="4" t="s">
        <v>4071</v>
      </c>
      <c r="S566" s="4" t="s">
        <v>2713</v>
      </c>
      <c r="T566" s="2"/>
      <c r="U566" s="77" t="str">
        <f t="shared" si="111"/>
        <v>N</v>
      </c>
      <c r="V566" s="77" t="str">
        <f t="shared" si="112"/>
        <v>N/A</v>
      </c>
      <c r="W566" s="34"/>
      <c r="X566" s="8" t="s">
        <v>4508</v>
      </c>
      <c r="Y566" s="2"/>
      <c r="Z566" s="2"/>
      <c r="AA566" s="84" t="str">
        <f t="shared" si="107"/>
        <v>N/A</v>
      </c>
      <c r="AB566" s="35">
        <v>0</v>
      </c>
      <c r="AC566" s="15">
        <f t="shared" si="108"/>
        <v>0</v>
      </c>
      <c r="AD566" s="2"/>
      <c r="AE566" s="92" t="str">
        <f t="shared" si="109"/>
        <v>N/A</v>
      </c>
      <c r="AF566" s="2"/>
      <c r="AG566" s="4" t="s">
        <v>2756</v>
      </c>
      <c r="AH566" s="89" t="str">
        <f t="shared" si="110"/>
        <v>No Build Required</v>
      </c>
      <c r="AI566" s="2" t="s">
        <v>4508</v>
      </c>
      <c r="AJ566" s="2" t="s">
        <v>4508</v>
      </c>
      <c r="AK566" s="84" t="str">
        <f>IF(Q566="",IF(U566="N","N/A",IF(AL566="","TBD",IF(AL566="N/A","N/A",IF(ISNUMBER(AL566),"Complete","")))),"Removed")</f>
        <v>N/A</v>
      </c>
      <c r="AL566" s="95" t="s">
        <v>4508</v>
      </c>
      <c r="AM566" s="89" t="str">
        <f>IF(Q566="",IF(AO566="","TBD",IF(AO566="N/A","N/A",IF(ISNUMBER(AO566),"Complete","TBD"))),"N/A")</f>
        <v>Complete</v>
      </c>
      <c r="AN566" s="2">
        <v>40912</v>
      </c>
      <c r="AO566" s="94">
        <v>40788</v>
      </c>
      <c r="AP566" s="97" t="str">
        <f>IF(Q566="",IF(AK566="N/A",IF(AM566="TBD","Waiting on Router","Ready"),"TBD"),"Removed")</f>
        <v>Ready</v>
      </c>
      <c r="AQ566" s="2">
        <v>40913</v>
      </c>
      <c r="AR566" s="4"/>
      <c r="AS566" s="7">
        <v>1</v>
      </c>
      <c r="AT566" s="2"/>
      <c r="AU566" s="2"/>
      <c r="AV566" s="4"/>
    </row>
    <row r="567" spans="1:48">
      <c r="A567" s="2">
        <v>40753</v>
      </c>
      <c r="B567" s="73" t="s">
        <v>2219</v>
      </c>
      <c r="C567" s="73" t="s">
        <v>210</v>
      </c>
      <c r="D567" s="73" t="s">
        <v>774</v>
      </c>
      <c r="E567" s="3" t="s">
        <v>2721</v>
      </c>
      <c r="F567" s="73" t="s">
        <v>1059</v>
      </c>
      <c r="G567" s="73" t="s">
        <v>4851</v>
      </c>
      <c r="H567" s="4" t="s">
        <v>6091</v>
      </c>
      <c r="I567" s="4" t="s">
        <v>131</v>
      </c>
      <c r="J567" s="4">
        <v>25550</v>
      </c>
      <c r="K567" s="4" t="s">
        <v>6092</v>
      </c>
      <c r="L567" s="4" t="s">
        <v>3719</v>
      </c>
      <c r="M567" s="4" t="s">
        <v>3720</v>
      </c>
      <c r="N567" s="4" t="s">
        <v>6093</v>
      </c>
      <c r="O567" s="4">
        <v>73</v>
      </c>
      <c r="P567" s="3"/>
      <c r="Q567" s="4"/>
      <c r="R567" s="4" t="s">
        <v>4071</v>
      </c>
      <c r="S567" s="4" t="s">
        <v>2713</v>
      </c>
      <c r="T567" s="2"/>
      <c r="U567" s="77" t="str">
        <f t="shared" si="111"/>
        <v>N</v>
      </c>
      <c r="V567" s="77" t="str">
        <f t="shared" si="112"/>
        <v>N/A</v>
      </c>
      <c r="W567" s="34"/>
      <c r="X567" s="8" t="s">
        <v>4508</v>
      </c>
      <c r="Y567" s="2"/>
      <c r="Z567" s="2"/>
      <c r="AA567" s="84" t="str">
        <f t="shared" si="107"/>
        <v>N/A</v>
      </c>
      <c r="AB567" s="35">
        <v>0</v>
      </c>
      <c r="AC567" s="15">
        <f t="shared" si="108"/>
        <v>0</v>
      </c>
      <c r="AD567" s="2"/>
      <c r="AE567" s="92" t="str">
        <f t="shared" si="109"/>
        <v>N/A</v>
      </c>
      <c r="AF567" s="2"/>
      <c r="AG567" s="4" t="s">
        <v>2756</v>
      </c>
      <c r="AH567" s="89" t="str">
        <f t="shared" si="110"/>
        <v>No Build Required</v>
      </c>
      <c r="AI567" s="2" t="s">
        <v>4508</v>
      </c>
      <c r="AJ567" s="2" t="s">
        <v>4508</v>
      </c>
      <c r="AK567" s="84" t="str">
        <f>IF(Q567="",IF(U567="N","N/A",IF(AL567="","TBD",IF(AL567="N/A","N/A",IF(ISNUMBER(AL567),"Complete","")))),"Removed")</f>
        <v>N/A</v>
      </c>
      <c r="AL567" s="95" t="s">
        <v>4508</v>
      </c>
      <c r="AM567" s="89" t="str">
        <f>IF(Q567="",IF(AO567="","TBD",IF(AO567="N/A","N/A",IF(ISNUMBER(AO567),"Complete","TBD"))),"N/A")</f>
        <v>Complete</v>
      </c>
      <c r="AN567" s="2">
        <v>40912</v>
      </c>
      <c r="AO567" s="94">
        <v>40731</v>
      </c>
      <c r="AP567" s="97" t="str">
        <f>IF(Q567="",IF(AK567="N/A",IF(AM567="TBD","Waiting on Router","Ready"),"TBD"),"Removed")</f>
        <v>Ready</v>
      </c>
      <c r="AQ567" s="2">
        <v>40913</v>
      </c>
      <c r="AR567" s="4"/>
      <c r="AS567" s="7">
        <v>1</v>
      </c>
      <c r="AT567" s="2"/>
      <c r="AU567" s="2"/>
      <c r="AV567" s="4"/>
    </row>
    <row r="568" spans="1:48">
      <c r="A568" s="2"/>
      <c r="B568" s="73" t="s">
        <v>2220</v>
      </c>
      <c r="C568" s="73" t="s">
        <v>210</v>
      </c>
      <c r="D568" s="73" t="s">
        <v>774</v>
      </c>
      <c r="E568" s="3" t="s">
        <v>2721</v>
      </c>
      <c r="F568" s="73" t="s">
        <v>1060</v>
      </c>
      <c r="G568" s="73" t="s">
        <v>4852</v>
      </c>
      <c r="H568" s="4" t="s">
        <v>1061</v>
      </c>
      <c r="I568" s="4" t="s">
        <v>357</v>
      </c>
      <c r="J568" s="4">
        <v>25265</v>
      </c>
      <c r="K568" s="4" t="s">
        <v>3134</v>
      </c>
      <c r="L568" s="4" t="s">
        <v>3719</v>
      </c>
      <c r="M568" s="4" t="s">
        <v>3720</v>
      </c>
      <c r="N568" s="4" t="s">
        <v>3420</v>
      </c>
      <c r="O568" s="4">
        <v>74</v>
      </c>
      <c r="P568" s="3"/>
      <c r="Q568" s="4"/>
      <c r="R568" s="4" t="s">
        <v>2727</v>
      </c>
      <c r="S568" s="4" t="s">
        <v>2713</v>
      </c>
      <c r="T568" s="2">
        <v>40853</v>
      </c>
      <c r="U568" s="88" t="str">
        <f t="shared" si="111"/>
        <v>Y</v>
      </c>
      <c r="V568" s="88" t="str">
        <f t="shared" si="112"/>
        <v>Y</v>
      </c>
      <c r="W568" s="34">
        <v>18890.98</v>
      </c>
      <c r="X568" s="4" t="s">
        <v>2756</v>
      </c>
      <c r="Y568" s="2"/>
      <c r="Z568" s="2">
        <v>40856</v>
      </c>
      <c r="AA568" s="84" t="str">
        <f t="shared" si="107"/>
        <v>Y</v>
      </c>
      <c r="AB568" s="35">
        <v>1178</v>
      </c>
      <c r="AC568" s="15">
        <f t="shared" si="108"/>
        <v>1178</v>
      </c>
      <c r="AD568" s="2">
        <v>41061</v>
      </c>
      <c r="AE568" s="92" t="str">
        <f t="shared" si="109"/>
        <v>Complete</v>
      </c>
      <c r="AF568" s="2">
        <v>40905</v>
      </c>
      <c r="AG568" s="4" t="s">
        <v>2756</v>
      </c>
      <c r="AH568" s="89" t="str">
        <f t="shared" si="110"/>
        <v>No Build Required</v>
      </c>
      <c r="AI568" s="1" t="s">
        <v>4508</v>
      </c>
      <c r="AJ568" s="1" t="s">
        <v>4508</v>
      </c>
      <c r="AK568" s="84" t="str">
        <f>IF(Q568="",IF(U568="N","N/A",IF(AL568="","TBD",IF(AL568="N/A","N/A",IF(ISNUMBER(AL568),"Complete","")))),"Removed")</f>
        <v>Complete</v>
      </c>
      <c r="AL568" s="94">
        <v>40918</v>
      </c>
      <c r="AM568" s="89" t="str">
        <f>IF(Q568="",IF(AO568="","TBD",IF(AO568="N/A","N/A",IF(ISNUMBER(AO568),"Complete","TBD"))),"N/A")</f>
        <v>Complete</v>
      </c>
      <c r="AN568" s="2">
        <v>40921</v>
      </c>
      <c r="AO568" s="94">
        <v>40746</v>
      </c>
      <c r="AP568" s="97" t="str">
        <f>IF(Q568="",IF(AK568="Complete",IF(AM568="TBD","Waiting on Router","Ready"),"Pending Fiber Completion"),"Removed")</f>
        <v>Ready</v>
      </c>
      <c r="AQ568" s="2">
        <v>40921</v>
      </c>
      <c r="AR568" s="4"/>
      <c r="AS568" s="7">
        <v>1</v>
      </c>
      <c r="AT568" s="2"/>
      <c r="AU568" s="2"/>
      <c r="AV568" s="4"/>
    </row>
    <row r="569" spans="1:48">
      <c r="A569" s="2">
        <v>40753</v>
      </c>
      <c r="B569" s="73" t="s">
        <v>2221</v>
      </c>
      <c r="C569" s="73" t="s">
        <v>210</v>
      </c>
      <c r="D569" s="73" t="s">
        <v>774</v>
      </c>
      <c r="E569" s="3" t="s">
        <v>2721</v>
      </c>
      <c r="F569" s="73" t="s">
        <v>1062</v>
      </c>
      <c r="G569" s="73" t="s">
        <v>4851</v>
      </c>
      <c r="H569" s="4" t="s">
        <v>6094</v>
      </c>
      <c r="I569" s="4" t="s">
        <v>6095</v>
      </c>
      <c r="J569" s="4">
        <v>25550</v>
      </c>
      <c r="K569" s="4" t="s">
        <v>6096</v>
      </c>
      <c r="L569" s="4" t="s">
        <v>3719</v>
      </c>
      <c r="M569" s="4" t="s">
        <v>3720</v>
      </c>
      <c r="N569" s="4" t="s">
        <v>6097</v>
      </c>
      <c r="O569" s="4">
        <v>75</v>
      </c>
      <c r="P569" s="3"/>
      <c r="Q569" s="4"/>
      <c r="R569" s="4" t="s">
        <v>4071</v>
      </c>
      <c r="S569" s="4" t="s">
        <v>2713</v>
      </c>
      <c r="T569" s="2"/>
      <c r="U569" s="77" t="str">
        <f t="shared" si="111"/>
        <v>N</v>
      </c>
      <c r="V569" s="77" t="str">
        <f t="shared" si="112"/>
        <v>N/A</v>
      </c>
      <c r="W569" s="34"/>
      <c r="X569" s="8" t="s">
        <v>4508</v>
      </c>
      <c r="Y569" s="2"/>
      <c r="Z569" s="2"/>
      <c r="AA569" s="84" t="str">
        <f t="shared" si="107"/>
        <v>N/A</v>
      </c>
      <c r="AB569" s="35">
        <v>0</v>
      </c>
      <c r="AC569" s="15">
        <f t="shared" si="108"/>
        <v>0</v>
      </c>
      <c r="AD569" s="2"/>
      <c r="AE569" s="92" t="str">
        <f t="shared" si="109"/>
        <v>N/A</v>
      </c>
      <c r="AF569" s="2"/>
      <c r="AG569" s="4" t="s">
        <v>2756</v>
      </c>
      <c r="AH569" s="89" t="str">
        <f t="shared" si="110"/>
        <v>No Build Required</v>
      </c>
      <c r="AI569" s="2" t="s">
        <v>4508</v>
      </c>
      <c r="AJ569" s="2" t="s">
        <v>4508</v>
      </c>
      <c r="AK569" s="84" t="str">
        <f>IF(Q569="",IF(U569="N","N/A",IF(AL569="","TBD",IF(AL569="N/A","N/A",IF(ISNUMBER(AL569),"Complete","")))),"Removed")</f>
        <v>N/A</v>
      </c>
      <c r="AL569" s="95" t="s">
        <v>4508</v>
      </c>
      <c r="AM569" s="89" t="str">
        <f>IF(Q569="",IF(AO569="","TBD",IF(AO569="N/A","N/A",IF(ISNUMBER(AO569),"Complete","TBD"))),"N/A")</f>
        <v>Complete</v>
      </c>
      <c r="AN569" s="2">
        <v>40912</v>
      </c>
      <c r="AO569" s="94">
        <v>40788</v>
      </c>
      <c r="AP569" s="97" t="str">
        <f>IF(Q569="",IF(AK569="N/A",IF(AM569="TBD","Waiting on Router","Ready"),"TBD"),"Removed")</f>
        <v>Ready</v>
      </c>
      <c r="AQ569" s="2">
        <v>40913</v>
      </c>
      <c r="AR569" s="4"/>
      <c r="AS569" s="7">
        <v>1</v>
      </c>
      <c r="AT569" s="2"/>
      <c r="AU569" s="2"/>
      <c r="AV569" s="4"/>
    </row>
    <row r="570" spans="1:48">
      <c r="A570" s="2">
        <v>40753</v>
      </c>
      <c r="B570" s="73" t="s">
        <v>2222</v>
      </c>
      <c r="C570" s="73" t="s">
        <v>210</v>
      </c>
      <c r="D570" s="73" t="s">
        <v>774</v>
      </c>
      <c r="E570" s="3" t="s">
        <v>2721</v>
      </c>
      <c r="F570" s="73" t="s">
        <v>1063</v>
      </c>
      <c r="G570" s="73" t="s">
        <v>4851</v>
      </c>
      <c r="H570" s="4" t="s">
        <v>6098</v>
      </c>
      <c r="I570" s="4" t="s">
        <v>6095</v>
      </c>
      <c r="J570" s="4">
        <v>25550</v>
      </c>
      <c r="K570" s="4" t="s">
        <v>6099</v>
      </c>
      <c r="L570" s="4" t="s">
        <v>3719</v>
      </c>
      <c r="M570" s="4" t="s">
        <v>3720</v>
      </c>
      <c r="N570" s="4" t="s">
        <v>6100</v>
      </c>
      <c r="O570" s="4">
        <v>76</v>
      </c>
      <c r="P570" s="3"/>
      <c r="Q570" s="4"/>
      <c r="R570" s="4" t="s">
        <v>4071</v>
      </c>
      <c r="S570" s="4" t="s">
        <v>2713</v>
      </c>
      <c r="T570" s="2"/>
      <c r="U570" s="77" t="str">
        <f t="shared" si="111"/>
        <v>N</v>
      </c>
      <c r="V570" s="77" t="str">
        <f t="shared" si="112"/>
        <v>N/A</v>
      </c>
      <c r="W570" s="34"/>
      <c r="X570" s="8" t="s">
        <v>4508</v>
      </c>
      <c r="Y570" s="2"/>
      <c r="Z570" s="2"/>
      <c r="AA570" s="84" t="str">
        <f t="shared" si="107"/>
        <v>N/A</v>
      </c>
      <c r="AB570" s="35">
        <v>0</v>
      </c>
      <c r="AC570" s="15">
        <f t="shared" si="108"/>
        <v>0</v>
      </c>
      <c r="AD570" s="2"/>
      <c r="AE570" s="92" t="str">
        <f t="shared" si="109"/>
        <v>N/A</v>
      </c>
      <c r="AF570" s="2"/>
      <c r="AG570" s="4" t="s">
        <v>2756</v>
      </c>
      <c r="AH570" s="89" t="str">
        <f t="shared" si="110"/>
        <v>No Build Required</v>
      </c>
      <c r="AI570" s="2" t="s">
        <v>4508</v>
      </c>
      <c r="AJ570" s="2" t="s">
        <v>4508</v>
      </c>
      <c r="AK570" s="84" t="str">
        <f>IF(Q570="",IF(U570="N","N/A",IF(AL570="","TBD",IF(AL570="N/A","N/A",IF(ISNUMBER(AL570),"Complete","")))),"Removed")</f>
        <v>N/A</v>
      </c>
      <c r="AL570" s="95" t="s">
        <v>4508</v>
      </c>
      <c r="AM570" s="89" t="str">
        <f>IF(Q570="",IF(AO570="","TBD",IF(AO570="N/A","N/A",IF(ISNUMBER(AO570),"Complete","TBD"))),"N/A")</f>
        <v>Complete</v>
      </c>
      <c r="AN570" s="2">
        <v>40912</v>
      </c>
      <c r="AO570" s="94">
        <v>40731</v>
      </c>
      <c r="AP570" s="97" t="str">
        <f>IF(Q570="",IF(AK570="N/A",IF(AM570="TBD","Waiting on Router","Ready"),"TBD"),"Removed")</f>
        <v>Ready</v>
      </c>
      <c r="AQ570" s="2">
        <v>40913</v>
      </c>
      <c r="AR570" s="4"/>
      <c r="AS570" s="7">
        <v>1</v>
      </c>
      <c r="AT570" s="2"/>
      <c r="AU570" s="2"/>
      <c r="AV570" s="4"/>
    </row>
    <row r="571" spans="1:48">
      <c r="A571" s="2">
        <v>40753</v>
      </c>
      <c r="B571" s="73" t="s">
        <v>2223</v>
      </c>
      <c r="C571" s="73" t="s">
        <v>210</v>
      </c>
      <c r="D571" s="73" t="s">
        <v>774</v>
      </c>
      <c r="E571" s="3" t="s">
        <v>2721</v>
      </c>
      <c r="F571" s="73" t="s">
        <v>1064</v>
      </c>
      <c r="G571" s="73" t="s">
        <v>4851</v>
      </c>
      <c r="H571" s="4" t="s">
        <v>6101</v>
      </c>
      <c r="I571" s="4" t="s">
        <v>131</v>
      </c>
      <c r="J571" s="4">
        <v>25550</v>
      </c>
      <c r="K571" s="4" t="s">
        <v>6102</v>
      </c>
      <c r="L571" s="4" t="s">
        <v>3719</v>
      </c>
      <c r="M571" s="4" t="s">
        <v>3720</v>
      </c>
      <c r="N571" s="4" t="s">
        <v>6103</v>
      </c>
      <c r="O571" s="4">
        <v>77</v>
      </c>
      <c r="P571" s="3"/>
      <c r="Q571" s="4"/>
      <c r="R571" s="4" t="s">
        <v>4071</v>
      </c>
      <c r="S571" s="4" t="s">
        <v>2713</v>
      </c>
      <c r="T571" s="2"/>
      <c r="U571" s="77" t="str">
        <f t="shared" si="111"/>
        <v>N</v>
      </c>
      <c r="V571" s="77" t="str">
        <f t="shared" si="112"/>
        <v>N/A</v>
      </c>
      <c r="W571" s="34"/>
      <c r="X571" s="8" t="s">
        <v>4508</v>
      </c>
      <c r="Y571" s="2"/>
      <c r="Z571" s="2"/>
      <c r="AA571" s="84" t="str">
        <f t="shared" si="107"/>
        <v>N/A</v>
      </c>
      <c r="AB571" s="35">
        <v>0</v>
      </c>
      <c r="AC571" s="15">
        <f t="shared" si="108"/>
        <v>0</v>
      </c>
      <c r="AD571" s="2"/>
      <c r="AE571" s="92" t="str">
        <f t="shared" si="109"/>
        <v>N/A</v>
      </c>
      <c r="AF571" s="2"/>
      <c r="AG571" s="4" t="s">
        <v>2756</v>
      </c>
      <c r="AH571" s="89" t="str">
        <f t="shared" si="110"/>
        <v>No Build Required</v>
      </c>
      <c r="AI571" s="2" t="s">
        <v>4508</v>
      </c>
      <c r="AJ571" s="2" t="s">
        <v>4508</v>
      </c>
      <c r="AK571" s="84" t="str">
        <f>IF(Q571="",IF(U571="N","N/A",IF(AL571="","TBD",IF(AL571="N/A","N/A",IF(ISNUMBER(AL571),"Complete","")))),"Removed")</f>
        <v>N/A</v>
      </c>
      <c r="AL571" s="95" t="s">
        <v>4508</v>
      </c>
      <c r="AM571" s="89" t="str">
        <f>IF(Q571="",IF(AO571="","TBD",IF(AO571="N/A","N/A",IF(ISNUMBER(AO571),"Complete","TBD"))),"N/A")</f>
        <v>Complete</v>
      </c>
      <c r="AN571" s="2">
        <v>40912</v>
      </c>
      <c r="AO571" s="94">
        <v>40788</v>
      </c>
      <c r="AP571" s="97" t="str">
        <f>IF(Q571="",IF(AK571="N/A",IF(AM571="TBD","Waiting on Router","Ready"),"TBD"),"Removed")</f>
        <v>Ready</v>
      </c>
      <c r="AQ571" s="2">
        <v>40913</v>
      </c>
      <c r="AR571" s="4"/>
      <c r="AS571" s="7">
        <v>1</v>
      </c>
      <c r="AT571" s="2"/>
      <c r="AU571" s="2"/>
      <c r="AV571" s="4"/>
    </row>
    <row r="572" spans="1:48">
      <c r="A572" s="2"/>
      <c r="B572" s="73" t="s">
        <v>2224</v>
      </c>
      <c r="C572" s="73" t="s">
        <v>210</v>
      </c>
      <c r="D572" s="73" t="s">
        <v>763</v>
      </c>
      <c r="E572" s="4" t="s">
        <v>2721</v>
      </c>
      <c r="F572" s="73" t="s">
        <v>451</v>
      </c>
      <c r="G572" s="73" t="s">
        <v>4852</v>
      </c>
      <c r="H572" s="4" t="s">
        <v>452</v>
      </c>
      <c r="I572" s="4" t="s">
        <v>354</v>
      </c>
      <c r="J572" s="4"/>
      <c r="K572" s="4" t="s">
        <v>3133</v>
      </c>
      <c r="L572" s="4"/>
      <c r="M572" s="4"/>
      <c r="N572" s="4" t="s">
        <v>4681</v>
      </c>
      <c r="O572" s="4">
        <v>713</v>
      </c>
      <c r="P572" s="4"/>
      <c r="Q572" s="4"/>
      <c r="R572" s="4" t="s">
        <v>2727</v>
      </c>
      <c r="S572" s="4" t="s">
        <v>2712</v>
      </c>
      <c r="T572" s="2">
        <v>40868</v>
      </c>
      <c r="U572" s="86" t="str">
        <f t="shared" si="111"/>
        <v>Y</v>
      </c>
      <c r="V572" s="86" t="str">
        <f t="shared" si="112"/>
        <v>Y</v>
      </c>
      <c r="W572" s="34">
        <v>9975.7900000000009</v>
      </c>
      <c r="X572" s="4" t="s">
        <v>2756</v>
      </c>
      <c r="Y572" s="2"/>
      <c r="Z572" s="2">
        <v>40998</v>
      </c>
      <c r="AA572" s="84" t="str">
        <f t="shared" si="107"/>
        <v>Y</v>
      </c>
      <c r="AB572" s="35">
        <v>1100</v>
      </c>
      <c r="AC572" s="15">
        <f t="shared" si="108"/>
        <v>1100</v>
      </c>
      <c r="AD572" s="2">
        <v>41122</v>
      </c>
      <c r="AE572" s="92" t="str">
        <f t="shared" si="109"/>
        <v>Complete</v>
      </c>
      <c r="AF572" s="2">
        <v>41025</v>
      </c>
      <c r="AG572" s="4" t="s">
        <v>697</v>
      </c>
      <c r="AH572" s="89" t="str">
        <f t="shared" si="110"/>
        <v>Complete</v>
      </c>
      <c r="AI572" s="2">
        <v>41130</v>
      </c>
      <c r="AJ572" s="2">
        <v>41099</v>
      </c>
      <c r="AK572" s="84" t="str">
        <f>IF(Q572="",IF(U572="N","N/A",IF(AL572="","TBD",IF(AL572="N/A","N/A",IF(ISNUMBER(AL572),"Complete","")))),"Removed")</f>
        <v>Complete</v>
      </c>
      <c r="AL572" s="94">
        <v>41152</v>
      </c>
      <c r="AM572" s="89" t="str">
        <f>IF(Q572="",IF(AO572="","TBD",IF(AO572="N/A","N/A",IF(ISNUMBER(AO572),"Complete","TBD"))),"N/A")</f>
        <v>Complete</v>
      </c>
      <c r="AN572" s="2">
        <v>41159</v>
      </c>
      <c r="AO572" s="94">
        <v>40947</v>
      </c>
      <c r="AP572" s="97" t="str">
        <f>IF(Q572="",IF(AK572="Complete",IF(AM572="TBD","Waiting on Router","Ready"),"Pending Fiber Completion"),"Removed")</f>
        <v>Ready</v>
      </c>
      <c r="AQ572" s="2">
        <v>41159</v>
      </c>
      <c r="AR572" s="4"/>
      <c r="AS572" s="7">
        <v>1</v>
      </c>
      <c r="AT572" s="2"/>
      <c r="AU572" s="2"/>
      <c r="AV572" s="4"/>
    </row>
    <row r="573" spans="1:48">
      <c r="A573" s="2"/>
      <c r="B573" s="73" t="s">
        <v>2225</v>
      </c>
      <c r="C573" s="73" t="s">
        <v>210</v>
      </c>
      <c r="D573" s="73" t="s">
        <v>763</v>
      </c>
      <c r="E573" s="4" t="s">
        <v>2721</v>
      </c>
      <c r="F573" s="73" t="s">
        <v>462</v>
      </c>
      <c r="G573" s="73" t="s">
        <v>4852</v>
      </c>
      <c r="H573" s="4" t="s">
        <v>463</v>
      </c>
      <c r="I573" s="4" t="s">
        <v>464</v>
      </c>
      <c r="J573" s="4"/>
      <c r="K573" s="4" t="s">
        <v>3132</v>
      </c>
      <c r="L573" s="4"/>
      <c r="M573" s="4"/>
      <c r="N573" s="4" t="s">
        <v>4130</v>
      </c>
      <c r="O573" s="4">
        <v>717</v>
      </c>
      <c r="P573" s="4"/>
      <c r="Q573" s="4"/>
      <c r="R573" s="4" t="s">
        <v>2727</v>
      </c>
      <c r="S573" s="4" t="s">
        <v>2712</v>
      </c>
      <c r="T573" s="2">
        <v>40587</v>
      </c>
      <c r="U573" s="86" t="str">
        <f t="shared" si="111"/>
        <v>Y</v>
      </c>
      <c r="V573" s="86" t="str">
        <f t="shared" si="112"/>
        <v>Y</v>
      </c>
      <c r="W573" s="34">
        <v>13542.39</v>
      </c>
      <c r="X573" s="4" t="s">
        <v>2756</v>
      </c>
      <c r="Y573" s="2"/>
      <c r="Z573" s="2">
        <v>40998</v>
      </c>
      <c r="AA573" s="84" t="str">
        <f t="shared" si="107"/>
        <v>Y</v>
      </c>
      <c r="AB573" s="35">
        <v>1030</v>
      </c>
      <c r="AC573" s="15">
        <f t="shared" si="108"/>
        <v>1030</v>
      </c>
      <c r="AD573" s="2">
        <v>41122</v>
      </c>
      <c r="AE573" s="92" t="str">
        <f t="shared" si="109"/>
        <v>Complete</v>
      </c>
      <c r="AF573" s="2">
        <v>41025</v>
      </c>
      <c r="AG573" s="4" t="s">
        <v>697</v>
      </c>
      <c r="AH573" s="89" t="str">
        <f t="shared" si="110"/>
        <v>Complete</v>
      </c>
      <c r="AI573" s="2">
        <v>41127</v>
      </c>
      <c r="AJ573" s="2">
        <v>41099</v>
      </c>
      <c r="AK573" s="84" t="str">
        <f>IF(Q573="",IF(U573="N","N/A",IF(AL573="","TBD",IF(AL573="N/A","N/A",IF(ISNUMBER(AL573),"Complete","")))),"Removed")</f>
        <v>Complete</v>
      </c>
      <c r="AL573" s="94">
        <v>41152</v>
      </c>
      <c r="AM573" s="89" t="str">
        <f>IF(Q573="",IF(AO573="","TBD",IF(AO573="N/A","N/A",IF(ISNUMBER(AO573),"Complete","TBD"))),"N/A")</f>
        <v>Complete</v>
      </c>
      <c r="AN573" s="2">
        <v>41159</v>
      </c>
      <c r="AO573" s="94">
        <v>40990</v>
      </c>
      <c r="AP573" s="97" t="str">
        <f>IF(Q573="",IF(AK573="Complete",IF(AM573="TBD","Waiting on Router","Ready"),"Pending Fiber Completion"),"Removed")</f>
        <v>Ready</v>
      </c>
      <c r="AQ573" s="2">
        <v>41159</v>
      </c>
      <c r="AR573" s="4"/>
      <c r="AS573" s="7">
        <v>1</v>
      </c>
      <c r="AT573" s="2"/>
      <c r="AU573" s="2"/>
      <c r="AV573" s="4"/>
    </row>
    <row r="574" spans="1:48">
      <c r="A574" s="2"/>
      <c r="B574" s="73" t="s">
        <v>2226</v>
      </c>
      <c r="C574" s="73" t="s">
        <v>210</v>
      </c>
      <c r="D574" s="73" t="s">
        <v>763</v>
      </c>
      <c r="E574" s="4" t="s">
        <v>2721</v>
      </c>
      <c r="F574" s="73" t="s">
        <v>494</v>
      </c>
      <c r="G574" s="73" t="s">
        <v>4852</v>
      </c>
      <c r="H574" s="4" t="s">
        <v>495</v>
      </c>
      <c r="I574" s="4" t="s">
        <v>131</v>
      </c>
      <c r="J574" s="4">
        <v>25550</v>
      </c>
      <c r="K574" s="4" t="s">
        <v>3131</v>
      </c>
      <c r="L574" s="4"/>
      <c r="M574" s="4"/>
      <c r="N574" s="4" t="s">
        <v>4146</v>
      </c>
      <c r="O574" s="4">
        <v>755</v>
      </c>
      <c r="P574" s="4"/>
      <c r="Q574" s="4"/>
      <c r="R574" s="4" t="s">
        <v>2727</v>
      </c>
      <c r="S574" s="4" t="s">
        <v>2712</v>
      </c>
      <c r="T574" s="2">
        <v>40822</v>
      </c>
      <c r="U574" s="86" t="str">
        <f t="shared" si="111"/>
        <v>Y</v>
      </c>
      <c r="V574" s="86" t="str">
        <f t="shared" si="112"/>
        <v>Y</v>
      </c>
      <c r="W574" s="34">
        <v>5194.1499999999996</v>
      </c>
      <c r="X574" s="4" t="s">
        <v>2756</v>
      </c>
      <c r="Y574" s="2"/>
      <c r="Z574" s="2">
        <v>40834</v>
      </c>
      <c r="AA574" s="84" t="str">
        <f t="shared" si="107"/>
        <v>Y</v>
      </c>
      <c r="AB574" s="35">
        <v>340</v>
      </c>
      <c r="AC574" s="15">
        <f t="shared" si="108"/>
        <v>340</v>
      </c>
      <c r="AD574" s="2">
        <v>40878</v>
      </c>
      <c r="AE574" s="92" t="str">
        <f t="shared" si="109"/>
        <v>Complete</v>
      </c>
      <c r="AF574" s="2">
        <v>40860</v>
      </c>
      <c r="AG574" s="4" t="s">
        <v>2756</v>
      </c>
      <c r="AH574" s="89" t="str">
        <f t="shared" si="110"/>
        <v>No Build Required</v>
      </c>
      <c r="AI574" s="1" t="s">
        <v>4508</v>
      </c>
      <c r="AJ574" s="1" t="s">
        <v>4508</v>
      </c>
      <c r="AK574" s="84" t="str">
        <f>IF(Q574="",IF(U574="N","N/A",IF(AL574="","TBD",IF(AL574="N/A","N/A",IF(ISNUMBER(AL574),"Complete","")))),"Removed")</f>
        <v>Complete</v>
      </c>
      <c r="AL574" s="94">
        <v>40860</v>
      </c>
      <c r="AM574" s="89" t="str">
        <f>IF(Q574="",IF(AO574="","TBD",IF(AO574="N/A","N/A",IF(ISNUMBER(AO574),"Complete","TBD"))),"N/A")</f>
        <v>Complete</v>
      </c>
      <c r="AN574" s="2">
        <v>41004</v>
      </c>
      <c r="AO574" s="94">
        <v>40975</v>
      </c>
      <c r="AP574" s="97" t="str">
        <f>IF(Q574="",IF(AK574="Complete",IF(AM574="TBD","Waiting on Router","Ready"),"Pending Fiber Completion"),"Removed")</f>
        <v>Ready</v>
      </c>
      <c r="AQ574" s="2">
        <v>41004</v>
      </c>
      <c r="AR574" s="4"/>
      <c r="AS574" s="7">
        <v>1</v>
      </c>
      <c r="AT574" s="2"/>
      <c r="AU574" s="2"/>
      <c r="AV574" s="4"/>
    </row>
    <row r="575" spans="1:48">
      <c r="A575" s="2"/>
      <c r="B575" s="73" t="s">
        <v>2228</v>
      </c>
      <c r="C575" s="73" t="s">
        <v>210</v>
      </c>
      <c r="D575" s="73" t="s">
        <v>763</v>
      </c>
      <c r="E575" s="4" t="s">
        <v>2721</v>
      </c>
      <c r="F575" s="73" t="s">
        <v>355</v>
      </c>
      <c r="G575" s="73" t="s">
        <v>4852</v>
      </c>
      <c r="H575" s="4" t="s">
        <v>356</v>
      </c>
      <c r="I575" s="4" t="s">
        <v>357</v>
      </c>
      <c r="J575" s="4"/>
      <c r="K575" s="4" t="s">
        <v>3130</v>
      </c>
      <c r="L575" s="4"/>
      <c r="M575" s="4"/>
      <c r="N575" s="4" t="s">
        <v>4161</v>
      </c>
      <c r="O575" s="4">
        <v>714</v>
      </c>
      <c r="P575" s="4"/>
      <c r="Q575" s="4"/>
      <c r="R575" s="4" t="s">
        <v>2727</v>
      </c>
      <c r="S575" s="4" t="s">
        <v>2712</v>
      </c>
      <c r="T575" s="2">
        <v>40853</v>
      </c>
      <c r="U575" s="86" t="str">
        <f t="shared" si="111"/>
        <v>Y</v>
      </c>
      <c r="V575" s="86" t="str">
        <f t="shared" si="112"/>
        <v>Y</v>
      </c>
      <c r="W575" s="34">
        <v>23031.3</v>
      </c>
      <c r="X575" s="4" t="s">
        <v>2756</v>
      </c>
      <c r="Y575" s="2"/>
      <c r="Z575" s="2">
        <v>40998</v>
      </c>
      <c r="AA575" s="84" t="str">
        <f t="shared" si="107"/>
        <v>Y</v>
      </c>
      <c r="AB575" s="35">
        <v>2111</v>
      </c>
      <c r="AC575" s="15">
        <f t="shared" si="108"/>
        <v>2111</v>
      </c>
      <c r="AD575" s="2">
        <v>41122</v>
      </c>
      <c r="AE575" s="92" t="str">
        <f t="shared" si="109"/>
        <v>Complete</v>
      </c>
      <c r="AF575" s="2">
        <v>41081</v>
      </c>
      <c r="AG575" s="4" t="s">
        <v>2756</v>
      </c>
      <c r="AH575" s="89" t="str">
        <f t="shared" si="110"/>
        <v>No Build Required</v>
      </c>
      <c r="AI575" s="1" t="s">
        <v>4508</v>
      </c>
      <c r="AJ575" s="1" t="s">
        <v>4508</v>
      </c>
      <c r="AK575" s="84" t="str">
        <f>IF(Q575="",IF(U575="N","N/A",IF(AL575="","TBD",IF(AL575="N/A","N/A",IF(ISNUMBER(AL575),"Complete","")))),"Removed")</f>
        <v>Complete</v>
      </c>
      <c r="AL575" s="94">
        <v>41081</v>
      </c>
      <c r="AM575" s="89" t="str">
        <f>IF(Q575="",IF(AO575="","TBD",IF(AO575="N/A","N/A",IF(ISNUMBER(AO575),"Complete","TBD"))),"N/A")</f>
        <v>Complete</v>
      </c>
      <c r="AN575" s="2">
        <v>41082</v>
      </c>
      <c r="AO575" s="94">
        <v>40990</v>
      </c>
      <c r="AP575" s="97" t="str">
        <f>IF(Q575="",IF(AK575="Complete",IF(AM575="TBD","Waiting on Router","Ready"),"Pending Fiber Completion"),"Removed")</f>
        <v>Ready</v>
      </c>
      <c r="AQ575" s="2">
        <v>41082</v>
      </c>
      <c r="AR575" s="4"/>
      <c r="AS575" s="7">
        <v>1</v>
      </c>
      <c r="AT575" s="2"/>
      <c r="AU575" s="2"/>
      <c r="AV575" s="4"/>
    </row>
    <row r="576" spans="1:48">
      <c r="A576" s="1"/>
      <c r="B576" s="74" t="s">
        <v>2227</v>
      </c>
      <c r="C576" s="74" t="s">
        <v>210</v>
      </c>
      <c r="D576" s="74" t="s">
        <v>761</v>
      </c>
      <c r="E576" s="9" t="s">
        <v>2721</v>
      </c>
      <c r="F576" s="79" t="s">
        <v>174</v>
      </c>
      <c r="G576" s="74" t="s">
        <v>4852</v>
      </c>
      <c r="H576" s="9" t="s">
        <v>733</v>
      </c>
      <c r="I576" s="9" t="s">
        <v>131</v>
      </c>
      <c r="J576" s="9">
        <v>25550</v>
      </c>
      <c r="K576" s="9" t="s">
        <v>3129</v>
      </c>
      <c r="L576" s="7" t="s">
        <v>3908</v>
      </c>
      <c r="M576" s="9" t="s">
        <v>3909</v>
      </c>
      <c r="N576" s="9" t="s">
        <v>4612</v>
      </c>
      <c r="O576" s="9">
        <v>1366</v>
      </c>
      <c r="P576" s="9"/>
      <c r="Q576" s="7"/>
      <c r="R576" s="7" t="s">
        <v>2727</v>
      </c>
      <c r="S576" s="9"/>
      <c r="T576" s="1">
        <v>40822</v>
      </c>
      <c r="U576" s="87" t="str">
        <f t="shared" si="111"/>
        <v>Y</v>
      </c>
      <c r="V576" s="87" t="str">
        <f t="shared" si="112"/>
        <v>Y</v>
      </c>
      <c r="W576" s="32">
        <v>12689.41</v>
      </c>
      <c r="X576" s="9" t="s">
        <v>2756</v>
      </c>
      <c r="Y576" s="1"/>
      <c r="Z576" s="1">
        <v>40998</v>
      </c>
      <c r="AA576" s="84" t="str">
        <f t="shared" si="107"/>
        <v>Y</v>
      </c>
      <c r="AB576" s="33">
        <v>1935</v>
      </c>
      <c r="AC576" s="15">
        <f t="shared" si="108"/>
        <v>1935</v>
      </c>
      <c r="AD576" s="1">
        <v>41122</v>
      </c>
      <c r="AE576" s="92" t="str">
        <f t="shared" si="109"/>
        <v>Complete</v>
      </c>
      <c r="AF576" s="1">
        <v>41024</v>
      </c>
      <c r="AG576" s="9" t="s">
        <v>2756</v>
      </c>
      <c r="AH576" s="89" t="str">
        <f t="shared" si="110"/>
        <v>No Build Required</v>
      </c>
      <c r="AI576" s="1" t="s">
        <v>4508</v>
      </c>
      <c r="AJ576" s="1" t="s">
        <v>4508</v>
      </c>
      <c r="AK576" s="84" t="str">
        <f>IF(Q576="",IF(U576="N","N/A",IF(AL576="","TBD",IF(AL576="N/A","N/A",IF(ISNUMBER(AL576),"Complete","")))),"Removed")</f>
        <v>Complete</v>
      </c>
      <c r="AL576" s="93">
        <v>41024</v>
      </c>
      <c r="AM576" s="89" t="str">
        <f>IF(Q576="",IF(AO576="","TBD",IF(AO576="N/A","N/A",IF(ISNUMBER(AO576),"Complete","TBD"))),"N/A")</f>
        <v>Complete</v>
      </c>
      <c r="AN576" s="1">
        <v>41026</v>
      </c>
      <c r="AO576" s="93">
        <v>40918</v>
      </c>
      <c r="AP576" s="97" t="str">
        <f>IF(Q576="",IF(AK576="Complete",IF(AM576="TBD","Waiting on Router","Ready"),"Pending Fiber Completion"),"Removed")</f>
        <v>Ready</v>
      </c>
      <c r="AQ576" s="1">
        <v>41026</v>
      </c>
      <c r="AR576" s="7"/>
      <c r="AS576" s="9">
        <v>1</v>
      </c>
      <c r="AT576" s="1"/>
      <c r="AU576" s="1"/>
      <c r="AV576" s="7"/>
    </row>
    <row r="577" spans="1:48">
      <c r="A577" s="1"/>
      <c r="B577" s="72" t="s">
        <v>2229</v>
      </c>
      <c r="C577" s="72" t="s">
        <v>210</v>
      </c>
      <c r="D577" s="72" t="s">
        <v>710</v>
      </c>
      <c r="E577" s="8" t="s">
        <v>2721</v>
      </c>
      <c r="F577" s="73" t="s">
        <v>1687</v>
      </c>
      <c r="G577" s="72" t="s">
        <v>4852</v>
      </c>
      <c r="H577" s="8" t="s">
        <v>58</v>
      </c>
      <c r="I577" s="8" t="s">
        <v>59</v>
      </c>
      <c r="J577" s="8">
        <v>25287</v>
      </c>
      <c r="K577" s="8" t="s">
        <v>3128</v>
      </c>
      <c r="L577" s="4" t="s">
        <v>3802</v>
      </c>
      <c r="M577" s="8" t="s">
        <v>3803</v>
      </c>
      <c r="N577" s="8" t="s">
        <v>4306</v>
      </c>
      <c r="O577" s="8">
        <v>1042</v>
      </c>
      <c r="P577" s="8"/>
      <c r="Q577" s="4"/>
      <c r="R577" s="4" t="s">
        <v>2727</v>
      </c>
      <c r="S577" s="8" t="s">
        <v>2714</v>
      </c>
      <c r="T577" s="1">
        <v>40853</v>
      </c>
      <c r="U577" s="77" t="str">
        <f t="shared" si="111"/>
        <v>Y</v>
      </c>
      <c r="V577" s="77" t="str">
        <f t="shared" si="112"/>
        <v>Y</v>
      </c>
      <c r="W577" s="32">
        <v>204743.77</v>
      </c>
      <c r="X577" s="8" t="s">
        <v>2756</v>
      </c>
      <c r="Y577" s="1"/>
      <c r="Z577" s="1">
        <v>40857</v>
      </c>
      <c r="AA577" s="84" t="str">
        <f t="shared" si="107"/>
        <v>Y</v>
      </c>
      <c r="AB577" s="33">
        <v>36178</v>
      </c>
      <c r="AC577" s="15">
        <f t="shared" si="108"/>
        <v>36178</v>
      </c>
      <c r="AD577" s="1"/>
      <c r="AE577" s="92" t="str">
        <f t="shared" si="109"/>
        <v>TBD</v>
      </c>
      <c r="AF577" s="1">
        <v>41061</v>
      </c>
      <c r="AG577" s="8" t="s">
        <v>2756</v>
      </c>
      <c r="AH577" s="89" t="str">
        <f t="shared" si="110"/>
        <v>No Build Required</v>
      </c>
      <c r="AI577" s="1" t="s">
        <v>4508</v>
      </c>
      <c r="AJ577" s="1" t="s">
        <v>4508</v>
      </c>
      <c r="AK577" s="84" t="str">
        <f>IF(Q577="",IF(U577="N","N/A",IF(AL577="","TBD",IF(AL577="N/A","N/A",IF(ISNUMBER(AL577),"Complete","")))),"Removed")</f>
        <v>Complete</v>
      </c>
      <c r="AL577" s="93">
        <v>41071</v>
      </c>
      <c r="AM577" s="89" t="str">
        <f>IF(Q577="",IF(AO577="","TBD",IF(AO577="N/A","N/A",IF(ISNUMBER(AO577),"Complete","TBD"))),"N/A")</f>
        <v>Complete</v>
      </c>
      <c r="AN577" s="1"/>
      <c r="AO577" s="93">
        <v>40928</v>
      </c>
      <c r="AP577" s="97" t="str">
        <f>IF(Q577="",IF(AK577="Complete",IF(AM577="TBD","Waiting on Router","Ready"),"Pending Fiber Completion"),"Removed")</f>
        <v>Ready</v>
      </c>
      <c r="AQ577" s="1"/>
      <c r="AR577" s="4"/>
      <c r="AS577" s="9">
        <v>1</v>
      </c>
      <c r="AT577" s="1"/>
      <c r="AU577" s="1"/>
      <c r="AV577" s="4"/>
    </row>
    <row r="578" spans="1:48">
      <c r="A578" s="1"/>
      <c r="B578" s="72" t="s">
        <v>4574</v>
      </c>
      <c r="C578" s="72" t="s">
        <v>210</v>
      </c>
      <c r="D578" s="72" t="s">
        <v>4562</v>
      </c>
      <c r="E578" s="8" t="s">
        <v>2721</v>
      </c>
      <c r="F578" s="73" t="s">
        <v>4575</v>
      </c>
      <c r="G578" s="72" t="s">
        <v>4851</v>
      </c>
      <c r="H578" s="8" t="s">
        <v>6104</v>
      </c>
      <c r="I578" s="8" t="s">
        <v>59</v>
      </c>
      <c r="J578" s="8">
        <v>25287</v>
      </c>
      <c r="K578" s="8" t="s">
        <v>6105</v>
      </c>
      <c r="L578" s="4" t="s">
        <v>6106</v>
      </c>
      <c r="M578" s="8" t="s">
        <v>6105</v>
      </c>
      <c r="N578" s="8" t="s">
        <v>6107</v>
      </c>
      <c r="O578" s="8">
        <v>1002</v>
      </c>
      <c r="P578" s="8"/>
      <c r="Q578" s="4"/>
      <c r="R578" s="4" t="s">
        <v>4588</v>
      </c>
      <c r="S578" s="8"/>
      <c r="T578" s="1"/>
      <c r="U578" s="77" t="str">
        <f t="shared" si="111"/>
        <v>N</v>
      </c>
      <c r="V578" s="77" t="str">
        <f t="shared" si="112"/>
        <v>N/A</v>
      </c>
      <c r="W578" s="32"/>
      <c r="X578" s="8" t="s">
        <v>4508</v>
      </c>
      <c r="Y578" s="1"/>
      <c r="Z578" s="1"/>
      <c r="AA578" s="84" t="str">
        <f t="shared" si="107"/>
        <v>N/A</v>
      </c>
      <c r="AB578" s="33">
        <v>0</v>
      </c>
      <c r="AC578" s="15">
        <f t="shared" si="108"/>
        <v>0</v>
      </c>
      <c r="AD578" s="1"/>
      <c r="AE578" s="92" t="str">
        <f t="shared" si="109"/>
        <v>N/A</v>
      </c>
      <c r="AF578" s="1"/>
      <c r="AG578" s="8" t="s">
        <v>2756</v>
      </c>
      <c r="AH578" s="89" t="str">
        <f t="shared" si="110"/>
        <v>No Build Required</v>
      </c>
      <c r="AI578" s="1" t="s">
        <v>4508</v>
      </c>
      <c r="AJ578" s="1" t="s">
        <v>4508</v>
      </c>
      <c r="AK578" s="84" t="str">
        <f>IF(Q578="",IF(U578="N","N/A",IF(AL578="","TBD",IF(AL578="N/A","N/A",IF(ISNUMBER(AL578),"Complete","")))),"Removed")</f>
        <v>N/A</v>
      </c>
      <c r="AL578" s="95" t="s">
        <v>4508</v>
      </c>
      <c r="AM578" s="89" t="str">
        <f>IF(Q578="",IF(AO578="","TBD",IF(AO578="N/A","N/A",IF(ISNUMBER(AO578),"Complete","TBD"))),"N/A")</f>
        <v>Complete</v>
      </c>
      <c r="AN578" s="1"/>
      <c r="AO578" s="93">
        <v>41107</v>
      </c>
      <c r="AP578" s="97" t="str">
        <f>IF(Q578="",IF(AK578="N/A",IF(AM578="TBD","Waiting on Router","Ready"),"TBD"),"Removed")</f>
        <v>Ready</v>
      </c>
      <c r="AQ578" s="1"/>
      <c r="AR578" s="4" t="s">
        <v>4588</v>
      </c>
      <c r="AS578" s="4">
        <v>2</v>
      </c>
      <c r="AT578" s="1"/>
      <c r="AU578" s="1"/>
      <c r="AV578" s="4"/>
    </row>
    <row r="579" spans="1:48">
      <c r="A579" s="13"/>
      <c r="B579" s="72" t="s">
        <v>5028</v>
      </c>
      <c r="C579" s="72" t="s">
        <v>210</v>
      </c>
      <c r="D579" s="72" t="s">
        <v>774</v>
      </c>
      <c r="E579" s="8" t="s">
        <v>2721</v>
      </c>
      <c r="F579" s="80" t="s">
        <v>4949</v>
      </c>
      <c r="G579" s="81" t="s">
        <v>4851</v>
      </c>
      <c r="H579" s="38" t="s">
        <v>6108</v>
      </c>
      <c r="I579" s="5" t="s">
        <v>464</v>
      </c>
      <c r="J579" s="5">
        <v>25503</v>
      </c>
      <c r="K579" s="6"/>
      <c r="L579" s="11"/>
      <c r="M579" s="6"/>
      <c r="N579" s="6" t="s">
        <v>6109</v>
      </c>
      <c r="O579" s="6">
        <v>1688</v>
      </c>
      <c r="P579" s="6"/>
      <c r="Q579" s="11"/>
      <c r="R579" s="11" t="s">
        <v>5222</v>
      </c>
      <c r="S579" s="6"/>
      <c r="T579" s="13"/>
      <c r="U579" s="77" t="str">
        <f t="shared" si="111"/>
        <v>N</v>
      </c>
      <c r="V579" s="77" t="str">
        <f t="shared" si="112"/>
        <v>N/A</v>
      </c>
      <c r="W579" s="22"/>
      <c r="X579" s="6" t="s">
        <v>4508</v>
      </c>
      <c r="Y579" s="13"/>
      <c r="Z579" s="13"/>
      <c r="AA579" s="84" t="str">
        <f t="shared" si="107"/>
        <v>N/A</v>
      </c>
      <c r="AB579" s="23">
        <v>0</v>
      </c>
      <c r="AC579" s="15">
        <f t="shared" si="108"/>
        <v>0</v>
      </c>
      <c r="AD579" s="13"/>
      <c r="AE579" s="92" t="str">
        <f t="shared" si="109"/>
        <v>N/A</v>
      </c>
      <c r="AF579" s="13"/>
      <c r="AG579" s="6" t="s">
        <v>2756</v>
      </c>
      <c r="AH579" s="89" t="str">
        <f t="shared" si="110"/>
        <v>No Build Required</v>
      </c>
      <c r="AI579" s="13" t="s">
        <v>4508</v>
      </c>
      <c r="AJ579" s="13" t="s">
        <v>4508</v>
      </c>
      <c r="AK579" s="84" t="str">
        <f>IF(Q579="",IF(U579="N","N/A",IF(AL579="","TBD",IF(AL579="N/A","N/A",IF(ISNUMBER(AL579),"Complete","")))),"Removed")</f>
        <v>N/A</v>
      </c>
      <c r="AL579" s="95" t="s">
        <v>4508</v>
      </c>
      <c r="AM579" s="89" t="str">
        <f>IF(Q579="",IF(AO579="","TBD",IF(AO579="N/A","N/A",IF(ISNUMBER(AO579),"Complete","TBD"))),"N/A")</f>
        <v>Complete</v>
      </c>
      <c r="AN579" s="13"/>
      <c r="AO579" s="95">
        <v>41389</v>
      </c>
      <c r="AP579" s="97" t="str">
        <f>IF(Q579="",IF(AK579="N/A",IF(AM579="TBD","Waiting on Router","Ready"),"TBD"),"Removed")</f>
        <v>Ready</v>
      </c>
      <c r="AQ579" s="13"/>
      <c r="AR579" s="11"/>
      <c r="AS579" s="11">
        <v>2</v>
      </c>
      <c r="AT579" s="13"/>
      <c r="AU579" s="13"/>
      <c r="AV579" s="11"/>
    </row>
    <row r="580" spans="1:48">
      <c r="A580" s="13"/>
      <c r="B580" s="72" t="s">
        <v>5029</v>
      </c>
      <c r="C580" s="72" t="s">
        <v>210</v>
      </c>
      <c r="D580" s="72" t="s">
        <v>774</v>
      </c>
      <c r="E580" s="8" t="s">
        <v>2721</v>
      </c>
      <c r="F580" s="80" t="s">
        <v>4950</v>
      </c>
      <c r="G580" s="81" t="s">
        <v>4851</v>
      </c>
      <c r="H580" s="38" t="s">
        <v>6110</v>
      </c>
      <c r="I580" s="5" t="s">
        <v>354</v>
      </c>
      <c r="J580" s="5">
        <v>25260</v>
      </c>
      <c r="K580" s="6"/>
      <c r="L580" s="11"/>
      <c r="M580" s="6"/>
      <c r="N580" s="6" t="s">
        <v>6111</v>
      </c>
      <c r="O580" s="6">
        <v>1689</v>
      </c>
      <c r="P580" s="6"/>
      <c r="Q580" s="11"/>
      <c r="R580" s="11" t="s">
        <v>5222</v>
      </c>
      <c r="S580" s="6"/>
      <c r="T580" s="13"/>
      <c r="U580" s="77" t="str">
        <f t="shared" si="111"/>
        <v>N</v>
      </c>
      <c r="V580" s="77" t="str">
        <f t="shared" si="112"/>
        <v>N/A</v>
      </c>
      <c r="W580" s="22"/>
      <c r="X580" s="6" t="s">
        <v>4508</v>
      </c>
      <c r="Y580" s="13"/>
      <c r="Z580" s="13"/>
      <c r="AA580" s="84" t="str">
        <f t="shared" si="107"/>
        <v>N/A</v>
      </c>
      <c r="AB580" s="23">
        <v>0</v>
      </c>
      <c r="AC580" s="15">
        <f t="shared" si="108"/>
        <v>0</v>
      </c>
      <c r="AD580" s="13"/>
      <c r="AE580" s="92" t="str">
        <f t="shared" si="109"/>
        <v>N/A</v>
      </c>
      <c r="AF580" s="13"/>
      <c r="AG580" s="6" t="s">
        <v>2756</v>
      </c>
      <c r="AH580" s="89" t="str">
        <f t="shared" si="110"/>
        <v>No Build Required</v>
      </c>
      <c r="AI580" s="13" t="s">
        <v>4508</v>
      </c>
      <c r="AJ580" s="13" t="s">
        <v>4508</v>
      </c>
      <c r="AK580" s="84" t="str">
        <f>IF(Q580="",IF(U580="N","N/A",IF(AL580="","TBD",IF(AL580="N/A","N/A",IF(ISNUMBER(AL580),"Complete","")))),"Removed")</f>
        <v>N/A</v>
      </c>
      <c r="AL580" s="95" t="s">
        <v>4508</v>
      </c>
      <c r="AM580" s="89" t="str">
        <f>IF(Q580="",IF(AO580="","TBD",IF(AO580="N/A","N/A",IF(ISNUMBER(AO580),"Complete","TBD"))),"N/A")</f>
        <v>Complete</v>
      </c>
      <c r="AN580" s="13"/>
      <c r="AO580" s="95">
        <v>41389</v>
      </c>
      <c r="AP580" s="97" t="str">
        <f>IF(Q580="",IF(AK580="N/A",IF(AM580="TBD","Waiting on Router","Ready"),"TBD"),"Removed")</f>
        <v>Ready</v>
      </c>
      <c r="AQ580" s="13"/>
      <c r="AR580" s="11"/>
      <c r="AS580" s="11">
        <v>2</v>
      </c>
      <c r="AT580" s="13"/>
      <c r="AU580" s="13"/>
      <c r="AV580" s="11"/>
    </row>
    <row r="581" spans="1:48">
      <c r="A581" s="13"/>
      <c r="B581" s="72" t="s">
        <v>5149</v>
      </c>
      <c r="C581" s="72" t="s">
        <v>210</v>
      </c>
      <c r="D581" s="72" t="s">
        <v>4566</v>
      </c>
      <c r="E581" s="8" t="s">
        <v>2721</v>
      </c>
      <c r="F581" s="82" t="s">
        <v>5105</v>
      </c>
      <c r="G581" s="81" t="s">
        <v>4851</v>
      </c>
      <c r="H581" s="38" t="s">
        <v>6112</v>
      </c>
      <c r="I581" s="5" t="s">
        <v>131</v>
      </c>
      <c r="J581" s="6">
        <v>25550</v>
      </c>
      <c r="K581" s="6"/>
      <c r="L581" s="11"/>
      <c r="M581" s="6"/>
      <c r="N581" s="6" t="s">
        <v>6113</v>
      </c>
      <c r="O581" s="6">
        <v>1008</v>
      </c>
      <c r="P581" s="6"/>
      <c r="Q581" s="11"/>
      <c r="R581" s="11" t="s">
        <v>5222</v>
      </c>
      <c r="S581" s="6"/>
      <c r="T581" s="13"/>
      <c r="U581" s="77" t="str">
        <f t="shared" si="111"/>
        <v>N</v>
      </c>
      <c r="V581" s="77" t="str">
        <f t="shared" si="112"/>
        <v>N/A</v>
      </c>
      <c r="W581" s="22"/>
      <c r="X581" s="6" t="s">
        <v>4508</v>
      </c>
      <c r="Y581" s="13"/>
      <c r="Z581" s="13"/>
      <c r="AA581" s="84" t="str">
        <f t="shared" si="107"/>
        <v>N/A</v>
      </c>
      <c r="AB581" s="23">
        <v>0</v>
      </c>
      <c r="AC581" s="15">
        <f t="shared" si="108"/>
        <v>0</v>
      </c>
      <c r="AD581" s="13"/>
      <c r="AE581" s="92" t="str">
        <f t="shared" si="109"/>
        <v>N/A</v>
      </c>
      <c r="AF581" s="13"/>
      <c r="AG581" s="6" t="s">
        <v>2756</v>
      </c>
      <c r="AH581" s="89" t="str">
        <f t="shared" si="110"/>
        <v>No Build Required</v>
      </c>
      <c r="AI581" s="1" t="s">
        <v>4508</v>
      </c>
      <c r="AJ581" s="1" t="s">
        <v>4508</v>
      </c>
      <c r="AK581" s="84" t="str">
        <f>IF(Q581="",IF(U581="N","N/A",IF(AL581="","TBD",IF(AL581="N/A","N/A",IF(ISNUMBER(AL581),"Complete","")))),"Removed")</f>
        <v>N/A</v>
      </c>
      <c r="AL581" s="95" t="s">
        <v>4508</v>
      </c>
      <c r="AM581" s="89" t="str">
        <f>IF(Q581="",IF(AO581="","TBD",IF(AO581="N/A","N/A",IF(ISNUMBER(AO581),"Complete","TBD"))),"N/A")</f>
        <v>Complete</v>
      </c>
      <c r="AN581" s="13"/>
      <c r="AO581" s="95">
        <v>41311</v>
      </c>
      <c r="AP581" s="97" t="str">
        <f>IF(Q581="",IF(AK581="N/A",IF(AM581="TBD","Waiting on Router","Ready"),"TBD"),"Removed")</f>
        <v>Ready</v>
      </c>
      <c r="AQ581" s="13"/>
      <c r="AR581" s="11"/>
      <c r="AS581" s="11">
        <v>2</v>
      </c>
      <c r="AT581" s="13"/>
      <c r="AU581" s="13"/>
      <c r="AV581" s="11"/>
    </row>
    <row r="582" spans="1:48">
      <c r="A582" s="2"/>
      <c r="B582" s="73" t="s">
        <v>6867</v>
      </c>
      <c r="C582" s="73" t="s">
        <v>210</v>
      </c>
      <c r="D582" s="73" t="s">
        <v>1426</v>
      </c>
      <c r="E582" s="3"/>
      <c r="F582" s="73" t="s">
        <v>6868</v>
      </c>
      <c r="G582" s="73" t="s">
        <v>4851</v>
      </c>
      <c r="H582" s="4" t="s">
        <v>6091</v>
      </c>
      <c r="I582" s="4" t="s">
        <v>131</v>
      </c>
      <c r="J582" s="4">
        <v>25550</v>
      </c>
      <c r="K582" s="4"/>
      <c r="L582" s="4"/>
      <c r="M582" s="4"/>
      <c r="N582" s="4" t="s">
        <v>6869</v>
      </c>
      <c r="O582" s="4">
        <v>943</v>
      </c>
      <c r="P582" s="3"/>
      <c r="Q582" s="4"/>
      <c r="R582" s="4"/>
      <c r="S582" s="4" t="s">
        <v>1727</v>
      </c>
      <c r="T582" s="2" t="s">
        <v>4508</v>
      </c>
      <c r="U582" s="77" t="str">
        <f t="shared" si="111"/>
        <v>Y</v>
      </c>
      <c r="V582" s="77" t="str">
        <f t="shared" si="112"/>
        <v>Y</v>
      </c>
      <c r="W582" s="34" t="s">
        <v>4508</v>
      </c>
      <c r="X582" s="8" t="s">
        <v>2756</v>
      </c>
      <c r="Y582" s="2" t="s">
        <v>4508</v>
      </c>
      <c r="Z582" s="2" t="s">
        <v>4508</v>
      </c>
      <c r="AA582" s="84" t="str">
        <f t="shared" si="107"/>
        <v>Y</v>
      </c>
      <c r="AB582" s="35" t="s">
        <v>2756</v>
      </c>
      <c r="AC582" s="15"/>
      <c r="AD582" s="2" t="s">
        <v>4508</v>
      </c>
      <c r="AE582" s="92" t="str">
        <f t="shared" si="109"/>
        <v>N/A</v>
      </c>
      <c r="AF582" s="2" t="s">
        <v>4508</v>
      </c>
      <c r="AG582" s="4" t="s">
        <v>2756</v>
      </c>
      <c r="AH582" s="89" t="str">
        <f t="shared" si="110"/>
        <v>No Build Required</v>
      </c>
      <c r="AI582" s="2" t="s">
        <v>4508</v>
      </c>
      <c r="AJ582" s="2" t="s">
        <v>4508</v>
      </c>
      <c r="AK582" s="84" t="str">
        <f>IF(Q582="",IF(U582="N","N/A",IF(AL582="","TBD",IF(AL582="N/A","N/A",IF(ISNUMBER(AL582),"Complete","")))),"Removed")</f>
        <v>N/A</v>
      </c>
      <c r="AL582" s="95" t="s">
        <v>4508</v>
      </c>
      <c r="AM582" s="89" t="str">
        <f>IF(Q582="",IF(AO582="","TBD",IF(AO582="N/A","N/A",IF(ISNUMBER(AO582),"Complete","TBD"))),"N/A")</f>
        <v>Complete</v>
      </c>
      <c r="AN582" s="2" t="s">
        <v>2756</v>
      </c>
      <c r="AO582" s="94">
        <v>41535</v>
      </c>
      <c r="AP582" s="97" t="str">
        <f>IF(Q582="",IF(AK582="N/A",IF(AM582="TBD","Waiting on Router","Ready"),"TBD"),"Removed")</f>
        <v>Ready</v>
      </c>
      <c r="AQ582" s="2" t="s">
        <v>2756</v>
      </c>
      <c r="AR582" s="4" t="s">
        <v>6870</v>
      </c>
      <c r="AS582" s="7">
        <v>2</v>
      </c>
      <c r="AT582" s="2"/>
      <c r="AU582" s="2"/>
      <c r="AV582" s="4"/>
    </row>
    <row r="583" spans="1:48" ht="47.25">
      <c r="A583" s="1"/>
      <c r="B583" s="72" t="s">
        <v>2230</v>
      </c>
      <c r="C583" s="72" t="s">
        <v>211</v>
      </c>
      <c r="D583" s="72" t="s">
        <v>1453</v>
      </c>
      <c r="E583" s="19" t="s">
        <v>2725</v>
      </c>
      <c r="F583" s="73" t="s">
        <v>1480</v>
      </c>
      <c r="G583" s="72" t="s">
        <v>4852</v>
      </c>
      <c r="H583" s="8" t="s">
        <v>1525</v>
      </c>
      <c r="I583" s="8" t="s">
        <v>118</v>
      </c>
      <c r="J583" s="8">
        <v>24740</v>
      </c>
      <c r="K583" s="8" t="s">
        <v>2776</v>
      </c>
      <c r="L583" s="4" t="s">
        <v>2765</v>
      </c>
      <c r="M583" s="8" t="s">
        <v>2766</v>
      </c>
      <c r="N583" s="8" t="s">
        <v>4240</v>
      </c>
      <c r="O583" s="8">
        <v>548</v>
      </c>
      <c r="P583" s="19" t="s">
        <v>4872</v>
      </c>
      <c r="Q583" s="4"/>
      <c r="R583" s="4" t="s">
        <v>2727</v>
      </c>
      <c r="S583" s="8" t="s">
        <v>2712</v>
      </c>
      <c r="T583" s="1">
        <v>40877</v>
      </c>
      <c r="U583" s="84" t="str">
        <f t="shared" ref="U583:U603" si="113">IF(T583="","N","Y")</f>
        <v>Y</v>
      </c>
      <c r="V583" s="84" t="str">
        <f t="shared" ref="V583:V603" si="114">IF(T583="","N/A",IF(T583="TBD","N","Y"))</f>
        <v>Y</v>
      </c>
      <c r="W583" s="32">
        <v>27597.75</v>
      </c>
      <c r="X583" s="8" t="s">
        <v>2756</v>
      </c>
      <c r="Y583" s="1"/>
      <c r="Z583" s="1">
        <v>40885</v>
      </c>
      <c r="AA583" s="84" t="str">
        <f t="shared" ref="AA583:AA603" si="115">IF(V583="N/A","N/A",IF(Z583="","N","Y"))</f>
        <v>Y</v>
      </c>
      <c r="AB583" s="33">
        <v>5703</v>
      </c>
      <c r="AC583" s="15">
        <f t="shared" ref="AC583:AC603" si="116">IF(U583="N",0,IF(AB583="","TBD",IF(AB583="N/A",0,IF(ISNUMBER(AB583)=TRUE,AB583,"Included"))))</f>
        <v>5703</v>
      </c>
      <c r="AD583" s="1">
        <v>41153</v>
      </c>
      <c r="AE583" s="92" t="str">
        <f t="shared" ref="AE583:AE603" si="117">IF(Q583="",IF(U583="N","N/A",IF(AD583="N/A","N/A",IF(AD583="","TBD",IF(ISNUMBER(AF583),"Complete","Complete")))),"""Removed")</f>
        <v>Complete</v>
      </c>
      <c r="AF583" s="1">
        <v>41005</v>
      </c>
      <c r="AG583" s="8" t="s">
        <v>697</v>
      </c>
      <c r="AH583" s="89" t="str">
        <f t="shared" ref="AH583:AH603" si="118">IF(Q583="",IF(U583="N","No Build Required",IF(AG583="N","No Build Required",IF(AG583="N/A","No Build Required",IF(AG583="","TBD",IF(ISNUMBER(AJ583),"Complete",IF(ISNUMBER(AI583),"Scheduled","TBD")))))),"Removed")</f>
        <v>Complete</v>
      </c>
      <c r="AI583" s="1">
        <v>41235</v>
      </c>
      <c r="AJ583" s="1">
        <v>41380</v>
      </c>
      <c r="AK583" s="84" t="str">
        <f>IF(Q583="",IF(U583="N","N/A",IF(AL583="","TBD",IF(AL583="N/A","N/A",IF(ISNUMBER(AL583),"Complete","")))),"Removed")</f>
        <v>Complete</v>
      </c>
      <c r="AL583" s="94">
        <v>41403</v>
      </c>
      <c r="AM583" s="89" t="str">
        <f>IF(Q583="",IF(AO583="","TBD",IF(AO583="N/A","N/A",IF(ISNUMBER(AO583),"Complete","TBD"))),"N/A")</f>
        <v>Complete</v>
      </c>
      <c r="AN583" s="1">
        <v>41403</v>
      </c>
      <c r="AO583" s="93">
        <v>41199</v>
      </c>
      <c r="AP583" s="97" t="str">
        <f>IF(Q583="",IF(AK583="Complete",IF(AM583="TBD","Waiting on Router","Ready"),"Pending Fiber Completion"),"Removed")</f>
        <v>Ready</v>
      </c>
      <c r="AQ583" s="1"/>
      <c r="AR583" s="4" t="s">
        <v>6767</v>
      </c>
      <c r="AS583" s="9">
        <v>1</v>
      </c>
      <c r="AT583" s="1"/>
      <c r="AU583" s="1"/>
      <c r="AV583" s="4"/>
    </row>
    <row r="584" spans="1:48">
      <c r="A584" s="1"/>
      <c r="B584" s="72" t="s">
        <v>2231</v>
      </c>
      <c r="C584" s="72" t="s">
        <v>211</v>
      </c>
      <c r="D584" s="72" t="s">
        <v>762</v>
      </c>
      <c r="E584" s="19" t="s">
        <v>2725</v>
      </c>
      <c r="F584" s="73" t="s">
        <v>1714</v>
      </c>
      <c r="G584" s="72" t="s">
        <v>4852</v>
      </c>
      <c r="H584" s="8" t="s">
        <v>1715</v>
      </c>
      <c r="I584" s="8" t="s">
        <v>118</v>
      </c>
      <c r="J584" s="8">
        <v>24740</v>
      </c>
      <c r="K584" s="8" t="s">
        <v>2775</v>
      </c>
      <c r="L584" s="4" t="s">
        <v>4000</v>
      </c>
      <c r="M584" s="8"/>
      <c r="N584" s="8" t="s">
        <v>4537</v>
      </c>
      <c r="O584" s="8">
        <v>627</v>
      </c>
      <c r="P584" s="11" t="s">
        <v>4812</v>
      </c>
      <c r="Q584" s="4"/>
      <c r="R584" s="4" t="s">
        <v>2727</v>
      </c>
      <c r="S584" s="8" t="s">
        <v>1727</v>
      </c>
      <c r="T584" s="1">
        <v>40876</v>
      </c>
      <c r="U584" s="84" t="str">
        <f t="shared" si="113"/>
        <v>Y</v>
      </c>
      <c r="V584" s="84" t="str">
        <f t="shared" si="114"/>
        <v>Y</v>
      </c>
      <c r="W584" s="32">
        <v>18375.939999999999</v>
      </c>
      <c r="X584" s="8" t="s">
        <v>697</v>
      </c>
      <c r="Y584" s="1">
        <v>41036</v>
      </c>
      <c r="Z584" s="1" t="s">
        <v>4802</v>
      </c>
      <c r="AA584" s="84" t="str">
        <f t="shared" si="115"/>
        <v>Y</v>
      </c>
      <c r="AB584" s="33">
        <v>3215</v>
      </c>
      <c r="AC584" s="15">
        <f t="shared" si="116"/>
        <v>3215</v>
      </c>
      <c r="AD584" s="1">
        <v>41153</v>
      </c>
      <c r="AE584" s="92" t="str">
        <f t="shared" si="117"/>
        <v>Complete</v>
      </c>
      <c r="AF584" s="1">
        <v>41206</v>
      </c>
      <c r="AG584" s="8" t="s">
        <v>2756</v>
      </c>
      <c r="AH584" s="89" t="str">
        <f t="shared" si="118"/>
        <v>No Build Required</v>
      </c>
      <c r="AI584" s="1" t="s">
        <v>4508</v>
      </c>
      <c r="AJ584" s="1" t="s">
        <v>4508</v>
      </c>
      <c r="AK584" s="84" t="str">
        <f>IF(Q584="",IF(U584="N","N/A",IF(AL584="","TBD",IF(AL584="N/A","N/A",IF(ISNUMBER(AL584),"Complete","")))),"Removed")</f>
        <v>Complete</v>
      </c>
      <c r="AL584" s="93">
        <v>41215</v>
      </c>
      <c r="AM584" s="89" t="str">
        <f>IF(Q584="",IF(AO584="","TBD",IF(AO584="N/A","N/A",IF(ISNUMBER(AO584),"Complete","TBD"))),"N/A")</f>
        <v>Complete</v>
      </c>
      <c r="AN584" s="1"/>
      <c r="AO584" s="96">
        <v>41085</v>
      </c>
      <c r="AP584" s="97" t="str">
        <f>IF(Q584="",IF(AK584="Complete",IF(AM584="TBD","Waiting on Router","Ready"),"Pending Fiber Completion"),"Removed")</f>
        <v>Ready</v>
      </c>
      <c r="AQ584" s="1"/>
      <c r="AR584" s="4"/>
      <c r="AS584" s="9">
        <v>1</v>
      </c>
      <c r="AT584" s="1"/>
      <c r="AU584" s="1"/>
      <c r="AV584" s="4"/>
    </row>
    <row r="585" spans="1:48" ht="31.5">
      <c r="A585" s="1"/>
      <c r="B585" s="72" t="s">
        <v>2232</v>
      </c>
      <c r="C585" s="72" t="s">
        <v>211</v>
      </c>
      <c r="D585" s="72" t="s">
        <v>1426</v>
      </c>
      <c r="E585" s="19" t="s">
        <v>2725</v>
      </c>
      <c r="F585" s="73" t="s">
        <v>1448</v>
      </c>
      <c r="G585" s="72" t="s">
        <v>4854</v>
      </c>
      <c r="H585" s="8" t="s">
        <v>1449</v>
      </c>
      <c r="I585" s="8" t="s">
        <v>118</v>
      </c>
      <c r="J585" s="8">
        <v>24740</v>
      </c>
      <c r="K585" s="8" t="s">
        <v>1447</v>
      </c>
      <c r="L585" s="4" t="s">
        <v>4030</v>
      </c>
      <c r="M585" s="8" t="s">
        <v>2766</v>
      </c>
      <c r="N585" s="8"/>
      <c r="O585" s="8"/>
      <c r="P585" s="19"/>
      <c r="Q585" s="4"/>
      <c r="R585" s="4" t="s">
        <v>2727</v>
      </c>
      <c r="S585" s="8" t="s">
        <v>1727</v>
      </c>
      <c r="T585" s="1">
        <v>40876</v>
      </c>
      <c r="U585" s="84" t="str">
        <f t="shared" si="113"/>
        <v>Y</v>
      </c>
      <c r="V585" s="84" t="str">
        <f t="shared" si="114"/>
        <v>Y</v>
      </c>
      <c r="W585" s="32">
        <v>13812.08</v>
      </c>
      <c r="X585" s="8" t="s">
        <v>2756</v>
      </c>
      <c r="Y585" s="1"/>
      <c r="Z585" s="1">
        <v>41008</v>
      </c>
      <c r="AA585" s="84" t="str">
        <f t="shared" si="115"/>
        <v>Y</v>
      </c>
      <c r="AB585" s="33">
        <v>997</v>
      </c>
      <c r="AC585" s="15">
        <f t="shared" si="116"/>
        <v>997</v>
      </c>
      <c r="AD585" s="1">
        <v>41153</v>
      </c>
      <c r="AE585" s="92" t="str">
        <f t="shared" si="117"/>
        <v>Complete</v>
      </c>
      <c r="AF585" s="1">
        <v>41204</v>
      </c>
      <c r="AG585" s="8" t="s">
        <v>697</v>
      </c>
      <c r="AH585" s="89" t="str">
        <f t="shared" si="118"/>
        <v>Complete</v>
      </c>
      <c r="AI585" s="1">
        <v>41215</v>
      </c>
      <c r="AJ585" s="1">
        <v>41212</v>
      </c>
      <c r="AK585" s="84" t="str">
        <f>IF(Q585="",IF(U585="N","N/A",IF(AL585="","TBD",IF(AL585="N/A","N/A",IF(ISNUMBER(AL585),"Complete","")))),"Removed")</f>
        <v>Complete</v>
      </c>
      <c r="AL585" s="94">
        <v>41269</v>
      </c>
      <c r="AM585" s="89" t="str">
        <f>IF(Q585="",IF(AO585="","TBD",IF(AO585="N/A","N/A",IF(ISNUMBER(AO585),"Complete","TBD"))),"N/A")</f>
        <v>TBD</v>
      </c>
      <c r="AN585" s="1">
        <v>41269</v>
      </c>
      <c r="AO585" s="93"/>
      <c r="AP585" s="97" t="str">
        <f>IF(Q585="",IF(AK585="Complete",IF(AM585="TBD","Ready","Ready"),"Pending Fiber Completion"),"Removed")</f>
        <v>Ready</v>
      </c>
      <c r="AQ585" s="1"/>
      <c r="AR585" s="38" t="s">
        <v>6838</v>
      </c>
      <c r="AS585" s="9">
        <v>1</v>
      </c>
      <c r="AT585" s="1"/>
      <c r="AU585" s="1"/>
      <c r="AV585" s="4"/>
    </row>
    <row r="586" spans="1:48">
      <c r="A586" s="2"/>
      <c r="B586" s="73" t="s">
        <v>2233</v>
      </c>
      <c r="C586" s="73" t="s">
        <v>211</v>
      </c>
      <c r="D586" s="73" t="s">
        <v>774</v>
      </c>
      <c r="E586" s="3" t="s">
        <v>2725</v>
      </c>
      <c r="F586" s="73" t="s">
        <v>6906</v>
      </c>
      <c r="G586" s="73" t="s">
        <v>4852</v>
      </c>
      <c r="H586" s="4" t="s">
        <v>1419</v>
      </c>
      <c r="I586" s="4" t="s">
        <v>118</v>
      </c>
      <c r="J586" s="4">
        <v>24740</v>
      </c>
      <c r="K586" s="4" t="s">
        <v>2774</v>
      </c>
      <c r="L586" s="4" t="s">
        <v>3723</v>
      </c>
      <c r="M586" s="4" t="s">
        <v>3724</v>
      </c>
      <c r="N586" s="4" t="s">
        <v>2734</v>
      </c>
      <c r="O586" s="4">
        <v>14</v>
      </c>
      <c r="P586" s="3"/>
      <c r="Q586" s="4"/>
      <c r="R586" s="4" t="s">
        <v>2727</v>
      </c>
      <c r="S586" s="4" t="s">
        <v>2713</v>
      </c>
      <c r="T586" s="2">
        <v>40876</v>
      </c>
      <c r="U586" s="88" t="str">
        <f t="shared" si="113"/>
        <v>Y</v>
      </c>
      <c r="V586" s="88" t="str">
        <f t="shared" si="114"/>
        <v>Y</v>
      </c>
      <c r="W586" s="34">
        <v>13303.17</v>
      </c>
      <c r="X586" s="4" t="s">
        <v>2756</v>
      </c>
      <c r="Y586" s="2"/>
      <c r="Z586" s="2">
        <v>40885</v>
      </c>
      <c r="AA586" s="84" t="str">
        <f t="shared" si="115"/>
        <v>Y</v>
      </c>
      <c r="AB586" s="35">
        <v>1111</v>
      </c>
      <c r="AC586" s="15">
        <f t="shared" si="116"/>
        <v>1111</v>
      </c>
      <c r="AD586" s="2">
        <v>41153</v>
      </c>
      <c r="AE586" s="92" t="str">
        <f t="shared" si="117"/>
        <v>Complete</v>
      </c>
      <c r="AF586" s="2">
        <v>41205</v>
      </c>
      <c r="AG586" s="4" t="s">
        <v>2756</v>
      </c>
      <c r="AH586" s="89" t="str">
        <f t="shared" si="118"/>
        <v>No Build Required</v>
      </c>
      <c r="AI586" s="1" t="s">
        <v>4508</v>
      </c>
      <c r="AJ586" s="1" t="s">
        <v>4508</v>
      </c>
      <c r="AK586" s="84" t="str">
        <f>IF(Q586="",IF(U586="N","N/A",IF(AL586="","TBD",IF(AL586="N/A","N/A",IF(ISNUMBER(AL586),"Complete","")))),"Removed")</f>
        <v>Complete</v>
      </c>
      <c r="AL586" s="94">
        <v>41229</v>
      </c>
      <c r="AM586" s="89" t="str">
        <f>IF(Q586="",IF(AO586="","TBD",IF(AO586="N/A","N/A",IF(ISNUMBER(AO586),"Complete","TBD"))),"N/A")</f>
        <v>Complete</v>
      </c>
      <c r="AN586" s="2"/>
      <c r="AO586" s="94">
        <v>40571</v>
      </c>
      <c r="AP586" s="97" t="str">
        <f>IF(Q586="",IF(AK586="Complete",IF(AM586="TBD","Waiting on Router","Ready"),"Pending Fiber Completion"),"Removed")</f>
        <v>Ready</v>
      </c>
      <c r="AQ586" s="2"/>
      <c r="AR586" s="4"/>
      <c r="AS586" s="7">
        <v>1</v>
      </c>
      <c r="AT586" s="2"/>
      <c r="AU586" s="2"/>
      <c r="AV586" s="4"/>
    </row>
    <row r="587" spans="1:48">
      <c r="A587" s="2"/>
      <c r="B587" s="73" t="s">
        <v>2234</v>
      </c>
      <c r="C587" s="73" t="s">
        <v>211</v>
      </c>
      <c r="D587" s="73" t="s">
        <v>763</v>
      </c>
      <c r="E587" s="4" t="s">
        <v>2725</v>
      </c>
      <c r="F587" s="73" t="s">
        <v>686</v>
      </c>
      <c r="G587" s="73" t="s">
        <v>4852</v>
      </c>
      <c r="H587" s="4" t="s">
        <v>687</v>
      </c>
      <c r="I587" s="4" t="s">
        <v>122</v>
      </c>
      <c r="J587" s="4">
        <v>24701</v>
      </c>
      <c r="K587" s="4" t="s">
        <v>2773</v>
      </c>
      <c r="L587" s="4"/>
      <c r="M587" s="4"/>
      <c r="N587" s="4" t="s">
        <v>4111</v>
      </c>
      <c r="O587" s="4">
        <v>773</v>
      </c>
      <c r="P587" s="4"/>
      <c r="Q587" s="4"/>
      <c r="R587" s="4" t="s">
        <v>2727</v>
      </c>
      <c r="S587" s="4" t="s">
        <v>2712</v>
      </c>
      <c r="T587" s="2">
        <v>40809</v>
      </c>
      <c r="U587" s="86" t="str">
        <f t="shared" si="113"/>
        <v>Y</v>
      </c>
      <c r="V587" s="86" t="str">
        <f t="shared" si="114"/>
        <v>Y</v>
      </c>
      <c r="W587" s="34">
        <v>14678.24</v>
      </c>
      <c r="X587" s="4" t="s">
        <v>2756</v>
      </c>
      <c r="Y587" s="2"/>
      <c r="Z587" s="2">
        <v>40822</v>
      </c>
      <c r="AA587" s="84" t="str">
        <f t="shared" si="115"/>
        <v>Y</v>
      </c>
      <c r="AB587" s="35">
        <v>1215</v>
      </c>
      <c r="AC587" s="15">
        <f t="shared" si="116"/>
        <v>1215</v>
      </c>
      <c r="AD587" s="2">
        <v>41153</v>
      </c>
      <c r="AE587" s="92" t="str">
        <f t="shared" si="117"/>
        <v>Complete</v>
      </c>
      <c r="AF587" s="2">
        <v>41068</v>
      </c>
      <c r="AG587" s="4" t="s">
        <v>697</v>
      </c>
      <c r="AH587" s="89" t="str">
        <f t="shared" si="118"/>
        <v>Complete</v>
      </c>
      <c r="AI587" s="2">
        <v>41283</v>
      </c>
      <c r="AJ587" s="2">
        <v>41334</v>
      </c>
      <c r="AK587" s="84" t="str">
        <f>IF(Q587="",IF(U587="N","N/A",IF(AL587="","TBD",IF(AL587="N/A","N/A",IF(ISNUMBER(AL587),"Complete","")))),"Removed")</f>
        <v>Complete</v>
      </c>
      <c r="AL587" s="94">
        <v>41347</v>
      </c>
      <c r="AM587" s="89" t="str">
        <f>IF(Q587="",IF(AO587="","TBD",IF(AO587="N/A","N/A",IF(ISNUMBER(AO587),"Complete","TBD"))),"N/A")</f>
        <v>Complete</v>
      </c>
      <c r="AN587" s="2">
        <v>41347</v>
      </c>
      <c r="AO587" s="94">
        <v>41025</v>
      </c>
      <c r="AP587" s="97" t="str">
        <f>IF(Q587="",IF(AK587="Complete",IF(AM587="TBD","Waiting on Router","Ready"),"Pending Fiber Completion"),"Removed")</f>
        <v>Ready</v>
      </c>
      <c r="AQ587" s="2"/>
      <c r="AR587" s="4"/>
      <c r="AS587" s="7">
        <v>1</v>
      </c>
      <c r="AT587" s="2"/>
      <c r="AU587" s="2"/>
      <c r="AV587" s="4"/>
    </row>
    <row r="588" spans="1:48">
      <c r="A588" s="2"/>
      <c r="B588" s="73" t="s">
        <v>2235</v>
      </c>
      <c r="C588" s="73" t="s">
        <v>211</v>
      </c>
      <c r="D588" s="73" t="s">
        <v>763</v>
      </c>
      <c r="E588" s="4" t="s">
        <v>2725</v>
      </c>
      <c r="F588" s="73" t="s">
        <v>691</v>
      </c>
      <c r="G588" s="73" t="s">
        <v>4852</v>
      </c>
      <c r="H588" s="4" t="s">
        <v>692</v>
      </c>
      <c r="I588" s="4" t="s">
        <v>118</v>
      </c>
      <c r="J588" s="4">
        <v>24740</v>
      </c>
      <c r="K588" s="4" t="s">
        <v>2772</v>
      </c>
      <c r="L588" s="4"/>
      <c r="M588" s="4"/>
      <c r="N588" s="4" t="s">
        <v>4182</v>
      </c>
      <c r="O588" s="4">
        <v>774</v>
      </c>
      <c r="P588" s="4"/>
      <c r="Q588" s="4"/>
      <c r="R588" s="4" t="s">
        <v>2727</v>
      </c>
      <c r="S588" s="4" t="s">
        <v>2712</v>
      </c>
      <c r="T588" s="2">
        <v>40868</v>
      </c>
      <c r="U588" s="86" t="str">
        <f t="shared" si="113"/>
        <v>Y</v>
      </c>
      <c r="V588" s="86" t="str">
        <f t="shared" si="114"/>
        <v>Y</v>
      </c>
      <c r="W588" s="34">
        <v>12346.08</v>
      </c>
      <c r="X588" s="4" t="s">
        <v>2756</v>
      </c>
      <c r="Y588" s="2"/>
      <c r="Z588" s="2">
        <v>41008</v>
      </c>
      <c r="AA588" s="84" t="str">
        <f t="shared" si="115"/>
        <v>Y</v>
      </c>
      <c r="AB588" s="35">
        <v>390</v>
      </c>
      <c r="AC588" s="15">
        <f t="shared" si="116"/>
        <v>390</v>
      </c>
      <c r="AD588" s="2">
        <v>41153</v>
      </c>
      <c r="AE588" s="92" t="str">
        <f t="shared" si="117"/>
        <v>Complete</v>
      </c>
      <c r="AF588" s="2">
        <v>41066</v>
      </c>
      <c r="AG588" s="4" t="s">
        <v>2756</v>
      </c>
      <c r="AH588" s="89" t="str">
        <f t="shared" si="118"/>
        <v>No Build Required</v>
      </c>
      <c r="AI588" s="1" t="s">
        <v>4508</v>
      </c>
      <c r="AJ588" s="1" t="s">
        <v>4508</v>
      </c>
      <c r="AK588" s="84" t="str">
        <f>IF(Q588="",IF(U588="N","N/A",IF(AL588="","TBD",IF(AL588="N/A","N/A",IF(ISNUMBER(AL588),"Complete","")))),"Removed")</f>
        <v>Complete</v>
      </c>
      <c r="AL588" s="94">
        <v>41066</v>
      </c>
      <c r="AM588" s="89" t="str">
        <f>IF(Q588="",IF(AO588="","TBD",IF(AO588="N/A","N/A",IF(ISNUMBER(AO588),"Complete","TBD"))),"N/A")</f>
        <v>Complete</v>
      </c>
      <c r="AN588" s="2">
        <v>41068</v>
      </c>
      <c r="AO588" s="94">
        <v>41025</v>
      </c>
      <c r="AP588" s="97" t="str">
        <f>IF(Q588="",IF(AK588="Complete",IF(AM588="TBD","Waiting on Router","Ready"),"Pending Fiber Completion"),"Removed")</f>
        <v>Ready</v>
      </c>
      <c r="AQ588" s="2">
        <v>41068</v>
      </c>
      <c r="AR588" s="4"/>
      <c r="AS588" s="7">
        <v>1</v>
      </c>
      <c r="AT588" s="2"/>
      <c r="AU588" s="2"/>
      <c r="AV588" s="4"/>
    </row>
    <row r="589" spans="1:48" ht="31.5">
      <c r="A589" s="2"/>
      <c r="B589" s="73" t="s">
        <v>2236</v>
      </c>
      <c r="C589" s="73" t="s">
        <v>211</v>
      </c>
      <c r="D589" s="73" t="s">
        <v>764</v>
      </c>
      <c r="E589" s="4" t="s">
        <v>2725</v>
      </c>
      <c r="F589" s="73" t="s">
        <v>6907</v>
      </c>
      <c r="G589" s="73" t="s">
        <v>4852</v>
      </c>
      <c r="H589" s="4" t="s">
        <v>4481</v>
      </c>
      <c r="I589" s="4" t="s">
        <v>118</v>
      </c>
      <c r="J589" s="4">
        <v>24740</v>
      </c>
      <c r="K589" s="4" t="s">
        <v>2771</v>
      </c>
      <c r="L589" s="4" t="s">
        <v>4483</v>
      </c>
      <c r="M589" s="4"/>
      <c r="N589" s="4" t="s">
        <v>4482</v>
      </c>
      <c r="O589" s="4">
        <v>1029</v>
      </c>
      <c r="P589" s="4" t="s">
        <v>4492</v>
      </c>
      <c r="Q589" s="4"/>
      <c r="R589" s="4" t="s">
        <v>2727</v>
      </c>
      <c r="S589" s="4" t="s">
        <v>2715</v>
      </c>
      <c r="T589" s="2">
        <v>40877</v>
      </c>
      <c r="U589" s="86" t="str">
        <f t="shared" si="113"/>
        <v>Y</v>
      </c>
      <c r="V589" s="86" t="str">
        <f t="shared" si="114"/>
        <v>Y</v>
      </c>
      <c r="W589" s="34">
        <v>14097.8</v>
      </c>
      <c r="X589" s="4" t="s">
        <v>2756</v>
      </c>
      <c r="Y589" s="2"/>
      <c r="Z589" s="2">
        <v>40885</v>
      </c>
      <c r="AA589" s="84" t="str">
        <f t="shared" si="115"/>
        <v>Y</v>
      </c>
      <c r="AB589" s="35">
        <v>393</v>
      </c>
      <c r="AC589" s="15">
        <f t="shared" si="116"/>
        <v>393</v>
      </c>
      <c r="AD589" s="2">
        <v>41183</v>
      </c>
      <c r="AE589" s="92" t="str">
        <f t="shared" si="117"/>
        <v>Complete</v>
      </c>
      <c r="AF589" s="2">
        <v>40998</v>
      </c>
      <c r="AG589" s="4" t="s">
        <v>697</v>
      </c>
      <c r="AH589" s="89" t="str">
        <f t="shared" si="118"/>
        <v>Complete</v>
      </c>
      <c r="AI589" s="2">
        <v>41225</v>
      </c>
      <c r="AJ589" s="2">
        <v>41362</v>
      </c>
      <c r="AK589" s="84" t="str">
        <f>IF(Q589="",IF(U589="N","N/A",IF(AL589="","TBD",IF(AL589="N/A","N/A",IF(ISNUMBER(AL589),"Complete","")))),"Removed")</f>
        <v>Complete</v>
      </c>
      <c r="AL589" s="94">
        <v>41403</v>
      </c>
      <c r="AM589" s="89" t="str">
        <f>IF(Q589="",IF(AO589="","TBD",IF(AO589="N/A","N/A",IF(ISNUMBER(AO589),"Complete","TBD"))),"N/A")</f>
        <v>Complete</v>
      </c>
      <c r="AN589" s="2">
        <v>41403</v>
      </c>
      <c r="AO589" s="94">
        <v>40898</v>
      </c>
      <c r="AP589" s="97" t="str">
        <f>IF(Q589="",IF(AK589="Complete",IF(AM589="TBD","Waiting on Router","Ready"),"Pending Fiber Completion"),"Removed")</f>
        <v>Ready</v>
      </c>
      <c r="AQ589" s="2"/>
      <c r="AR589" s="38" t="s">
        <v>6768</v>
      </c>
      <c r="AS589" s="7">
        <v>1</v>
      </c>
      <c r="AT589" s="2"/>
      <c r="AU589" s="2"/>
      <c r="AV589" s="4"/>
    </row>
    <row r="590" spans="1:48">
      <c r="A590" s="1"/>
      <c r="B590" s="74" t="s">
        <v>2237</v>
      </c>
      <c r="C590" s="74" t="s">
        <v>211</v>
      </c>
      <c r="D590" s="74" t="s">
        <v>761</v>
      </c>
      <c r="E590" s="9" t="s">
        <v>2725</v>
      </c>
      <c r="F590" s="79" t="s">
        <v>212</v>
      </c>
      <c r="G590" s="74" t="s">
        <v>4852</v>
      </c>
      <c r="H590" s="9" t="s">
        <v>735</v>
      </c>
      <c r="I590" s="9" t="s">
        <v>118</v>
      </c>
      <c r="J590" s="9">
        <v>24740</v>
      </c>
      <c r="K590" s="9" t="s">
        <v>3109</v>
      </c>
      <c r="L590" s="7" t="s">
        <v>3912</v>
      </c>
      <c r="M590" s="9" t="s">
        <v>3913</v>
      </c>
      <c r="N590" s="9" t="s">
        <v>4613</v>
      </c>
      <c r="O590" s="9">
        <v>1353</v>
      </c>
      <c r="P590" s="9"/>
      <c r="Q590" s="7"/>
      <c r="R590" s="7" t="s">
        <v>2727</v>
      </c>
      <c r="S590" s="9"/>
      <c r="T590" s="1">
        <v>40877</v>
      </c>
      <c r="U590" s="87" t="str">
        <f t="shared" si="113"/>
        <v>Y</v>
      </c>
      <c r="V590" s="87" t="str">
        <f t="shared" si="114"/>
        <v>Y</v>
      </c>
      <c r="W590" s="32">
        <v>372482.42</v>
      </c>
      <c r="X590" s="9" t="s">
        <v>2756</v>
      </c>
      <c r="Y590" s="1"/>
      <c r="Z590" s="1">
        <v>41008</v>
      </c>
      <c r="AA590" s="84" t="str">
        <f t="shared" si="115"/>
        <v>Y</v>
      </c>
      <c r="AB590" s="33">
        <v>49993</v>
      </c>
      <c r="AC590" s="15">
        <f t="shared" si="116"/>
        <v>49993</v>
      </c>
      <c r="AD590" s="1">
        <v>41183</v>
      </c>
      <c r="AE590" s="92" t="str">
        <f t="shared" si="117"/>
        <v>Complete</v>
      </c>
      <c r="AF590" s="1"/>
      <c r="AG590" s="9" t="s">
        <v>2756</v>
      </c>
      <c r="AH590" s="89" t="str">
        <f t="shared" si="118"/>
        <v>No Build Required</v>
      </c>
      <c r="AI590" s="1" t="s">
        <v>4508</v>
      </c>
      <c r="AJ590" s="1" t="s">
        <v>4508</v>
      </c>
      <c r="AK590" s="84" t="str">
        <f>IF(Q590="",IF(U590="N","N/A",IF(AL590="","TBD",IF(AL590="N/A","N/A",IF(ISNUMBER(AL590),"Complete","")))),"Removed")</f>
        <v>Complete</v>
      </c>
      <c r="AL590" s="93">
        <v>41229</v>
      </c>
      <c r="AM590" s="89" t="str">
        <f>IF(Q590="",IF(AO590="","TBD",IF(AO590="N/A","N/A",IF(ISNUMBER(AO590),"Complete","TBD"))),"N/A")</f>
        <v>Complete</v>
      </c>
      <c r="AN590" s="1"/>
      <c r="AO590" s="93">
        <v>40898</v>
      </c>
      <c r="AP590" s="97" t="str">
        <f>IF(Q590="",IF(AK590="Complete",IF(AM590="TBD","Waiting on Router","Ready"),"Pending Fiber Completion"),"Removed")</f>
        <v>Ready</v>
      </c>
      <c r="AQ590" s="1"/>
      <c r="AR590" s="7"/>
      <c r="AS590" s="9">
        <v>1</v>
      </c>
      <c r="AT590" s="1"/>
      <c r="AU590" s="1"/>
      <c r="AV590" s="7"/>
    </row>
    <row r="591" spans="1:48" ht="78.75">
      <c r="A591" s="1"/>
      <c r="B591" s="72" t="s">
        <v>2238</v>
      </c>
      <c r="C591" s="72" t="s">
        <v>211</v>
      </c>
      <c r="D591" s="72" t="s">
        <v>710</v>
      </c>
      <c r="E591" s="8" t="s">
        <v>2725</v>
      </c>
      <c r="F591" s="73" t="s">
        <v>3408</v>
      </c>
      <c r="G591" s="72" t="s">
        <v>4852</v>
      </c>
      <c r="H591" s="8" t="s">
        <v>72</v>
      </c>
      <c r="I591" s="8" t="s">
        <v>73</v>
      </c>
      <c r="J591" s="8">
        <v>24740</v>
      </c>
      <c r="K591" s="8" t="s">
        <v>3108</v>
      </c>
      <c r="L591" s="4" t="s">
        <v>3159</v>
      </c>
      <c r="M591" s="8" t="s">
        <v>3108</v>
      </c>
      <c r="N591" s="8" t="s">
        <v>4314</v>
      </c>
      <c r="O591" s="8">
        <v>1104</v>
      </c>
      <c r="P591" s="8"/>
      <c r="Q591" s="4"/>
      <c r="R591" s="4" t="s">
        <v>2727</v>
      </c>
      <c r="S591" s="8" t="s">
        <v>2714</v>
      </c>
      <c r="T591" s="1">
        <v>40861</v>
      </c>
      <c r="U591" s="77" t="str">
        <f t="shared" si="113"/>
        <v>Y</v>
      </c>
      <c r="V591" s="77" t="str">
        <f t="shared" si="114"/>
        <v>Y</v>
      </c>
      <c r="W591" s="32">
        <v>13241.86</v>
      </c>
      <c r="X591" s="8" t="s">
        <v>2756</v>
      </c>
      <c r="Y591" s="1"/>
      <c r="Z591" s="1">
        <v>40885</v>
      </c>
      <c r="AA591" s="84" t="str">
        <f t="shared" si="115"/>
        <v>Y</v>
      </c>
      <c r="AB591" s="33">
        <v>481</v>
      </c>
      <c r="AC591" s="15">
        <f t="shared" si="116"/>
        <v>481</v>
      </c>
      <c r="AD591" s="1">
        <v>41183</v>
      </c>
      <c r="AE591" s="92" t="str">
        <f t="shared" si="117"/>
        <v>Complete</v>
      </c>
      <c r="AF591" s="1">
        <v>41009</v>
      </c>
      <c r="AG591" s="8" t="s">
        <v>697</v>
      </c>
      <c r="AH591" s="89" t="str">
        <f t="shared" si="118"/>
        <v>Complete</v>
      </c>
      <c r="AI591" s="1">
        <v>41438</v>
      </c>
      <c r="AJ591" s="1">
        <v>41495</v>
      </c>
      <c r="AK591" s="84" t="str">
        <f>IF(Q591="",IF(U591="N","N/A",IF(AL591="","TBD",IF(AL591="N/A","N/A",IF(ISNUMBER(AL591),"Complete","")))),"Removed")</f>
        <v>Complete</v>
      </c>
      <c r="AL591" s="94">
        <v>41505</v>
      </c>
      <c r="AM591" s="89" t="str">
        <f>IF(Q591="",IF(AO591="","TBD",IF(AO591="N/A","N/A",IF(ISNUMBER(AO591),"Complete","TBD"))),"N/A")</f>
        <v>Complete</v>
      </c>
      <c r="AN591" s="1"/>
      <c r="AO591" s="93">
        <v>40913</v>
      </c>
      <c r="AP591" s="97" t="str">
        <f>IF(Q591="",IF(AK591="Complete",IF(AM591="TBD","Waiting on Router","Ready"),"Pending Fiber Completion"),"Removed")</f>
        <v>Ready</v>
      </c>
      <c r="AQ591" s="1"/>
      <c r="AR591" s="4" t="s">
        <v>6769</v>
      </c>
      <c r="AS591" s="9">
        <v>1</v>
      </c>
      <c r="AT591" s="1"/>
      <c r="AU591" s="1"/>
      <c r="AV591" s="4"/>
    </row>
    <row r="592" spans="1:48" ht="31.5">
      <c r="A592" s="1"/>
      <c r="B592" s="72" t="s">
        <v>2239</v>
      </c>
      <c r="C592" s="72" t="s">
        <v>211</v>
      </c>
      <c r="D592" s="72" t="s">
        <v>710</v>
      </c>
      <c r="E592" s="8" t="s">
        <v>2725</v>
      </c>
      <c r="F592" s="73" t="s">
        <v>3409</v>
      </c>
      <c r="G592" s="72" t="s">
        <v>4852</v>
      </c>
      <c r="H592" s="8" t="s">
        <v>3410</v>
      </c>
      <c r="I592" s="8" t="s">
        <v>118</v>
      </c>
      <c r="J592" s="8">
        <v>24740</v>
      </c>
      <c r="K592" s="8" t="s">
        <v>3107</v>
      </c>
      <c r="L592" s="4" t="s">
        <v>3158</v>
      </c>
      <c r="M592" s="8" t="s">
        <v>3107</v>
      </c>
      <c r="N592" s="8" t="s">
        <v>4315</v>
      </c>
      <c r="O592" s="8">
        <v>1039</v>
      </c>
      <c r="P592" s="8"/>
      <c r="Q592" s="4"/>
      <c r="R592" s="4" t="s">
        <v>2727</v>
      </c>
      <c r="S592" s="8" t="s">
        <v>2714</v>
      </c>
      <c r="T592" s="1">
        <v>40875</v>
      </c>
      <c r="U592" s="77" t="str">
        <f t="shared" si="113"/>
        <v>Y</v>
      </c>
      <c r="V592" s="77" t="str">
        <f t="shared" si="114"/>
        <v>Y</v>
      </c>
      <c r="W592" s="32">
        <v>16469.55</v>
      </c>
      <c r="X592" s="8" t="s">
        <v>2756</v>
      </c>
      <c r="Y592" s="1"/>
      <c r="Z592" s="1">
        <v>40885</v>
      </c>
      <c r="AA592" s="84" t="str">
        <f t="shared" si="115"/>
        <v>Y</v>
      </c>
      <c r="AB592" s="33">
        <v>1765</v>
      </c>
      <c r="AC592" s="15">
        <f t="shared" si="116"/>
        <v>1765</v>
      </c>
      <c r="AD592" s="1">
        <v>41183</v>
      </c>
      <c r="AE592" s="92" t="str">
        <f t="shared" si="117"/>
        <v>Complete</v>
      </c>
      <c r="AF592" s="1">
        <v>40995</v>
      </c>
      <c r="AG592" s="8" t="s">
        <v>2756</v>
      </c>
      <c r="AH592" s="89" t="str">
        <f t="shared" si="118"/>
        <v>No Build Required</v>
      </c>
      <c r="AI592" s="1" t="s">
        <v>4508</v>
      </c>
      <c r="AJ592" s="1" t="s">
        <v>4508</v>
      </c>
      <c r="AK592" s="84" t="str">
        <f>IF(Q592="",IF(U592="N","N/A",IF(AL592="","TBD",IF(AL592="N/A","N/A",IF(ISNUMBER(AL592),"Complete","")))),"Removed")</f>
        <v>Complete</v>
      </c>
      <c r="AL592" s="93">
        <v>40995</v>
      </c>
      <c r="AM592" s="89" t="str">
        <f>IF(Q592="",IF(AO592="","TBD",IF(AO592="N/A","N/A",IF(ISNUMBER(AO592),"Complete","TBD"))),"N/A")</f>
        <v>Complete</v>
      </c>
      <c r="AN592" s="1">
        <v>41018</v>
      </c>
      <c r="AO592" s="93">
        <v>40913</v>
      </c>
      <c r="AP592" s="97" t="str">
        <f>IF(Q592="",IF(AK592="Complete",IF(AM592="TBD","Waiting on Router","Ready"),"Pending Fiber Completion"),"Removed")</f>
        <v>Ready</v>
      </c>
      <c r="AQ592" s="1">
        <v>41018</v>
      </c>
      <c r="AR592" s="4"/>
      <c r="AS592" s="9">
        <v>1</v>
      </c>
      <c r="AT592" s="1"/>
      <c r="AU592" s="1"/>
      <c r="AV592" s="4"/>
    </row>
    <row r="593" spans="1:48" ht="31.5">
      <c r="A593" s="1"/>
      <c r="B593" s="72" t="s">
        <v>2240</v>
      </c>
      <c r="C593" s="72" t="s">
        <v>211</v>
      </c>
      <c r="D593" s="72" t="s">
        <v>710</v>
      </c>
      <c r="E593" s="8" t="s">
        <v>2725</v>
      </c>
      <c r="F593" s="73" t="s">
        <v>3411</v>
      </c>
      <c r="G593" s="72" t="s">
        <v>4852</v>
      </c>
      <c r="H593" s="8" t="s">
        <v>1744</v>
      </c>
      <c r="I593" s="8"/>
      <c r="J593" s="8"/>
      <c r="K593" s="8"/>
      <c r="L593" s="4" t="s">
        <v>3156</v>
      </c>
      <c r="M593" s="8" t="s">
        <v>3157</v>
      </c>
      <c r="N593" s="8" t="s">
        <v>4275</v>
      </c>
      <c r="O593" s="8">
        <v>1103</v>
      </c>
      <c r="P593" s="8"/>
      <c r="Q593" s="4"/>
      <c r="R593" s="4" t="s">
        <v>2727</v>
      </c>
      <c r="S593" s="8" t="s">
        <v>2714</v>
      </c>
      <c r="T593" s="1">
        <v>40840</v>
      </c>
      <c r="U593" s="77" t="str">
        <f t="shared" si="113"/>
        <v>Y</v>
      </c>
      <c r="V593" s="77" t="str">
        <f t="shared" si="114"/>
        <v>Y</v>
      </c>
      <c r="W593" s="32">
        <v>18976.490000000002</v>
      </c>
      <c r="X593" s="8" t="s">
        <v>2756</v>
      </c>
      <c r="Y593" s="1"/>
      <c r="Z593" s="1">
        <v>40963</v>
      </c>
      <c r="AA593" s="84" t="str">
        <f t="shared" si="115"/>
        <v>Y</v>
      </c>
      <c r="AB593" s="33">
        <v>2954</v>
      </c>
      <c r="AC593" s="15">
        <f t="shared" si="116"/>
        <v>2954</v>
      </c>
      <c r="AD593" s="1">
        <v>41183</v>
      </c>
      <c r="AE593" s="92" t="str">
        <f t="shared" si="117"/>
        <v>Complete</v>
      </c>
      <c r="AF593" s="1">
        <v>41008</v>
      </c>
      <c r="AG593" s="8" t="s">
        <v>697</v>
      </c>
      <c r="AH593" s="89" t="str">
        <f t="shared" si="118"/>
        <v>Complete</v>
      </c>
      <c r="AI593" s="1">
        <v>41052</v>
      </c>
      <c r="AJ593" s="1">
        <v>41093</v>
      </c>
      <c r="AK593" s="84" t="str">
        <f>IF(Q593="",IF(U593="N","N/A",IF(AL593="","TBD",IF(AL593="N/A","N/A",IF(ISNUMBER(AL593),"Complete","")))),"Removed")</f>
        <v>Complete</v>
      </c>
      <c r="AL593" s="94">
        <v>41229</v>
      </c>
      <c r="AM593" s="89" t="str">
        <f>IF(Q593="",IF(AO593="","TBD",IF(AO593="N/A","N/A",IF(ISNUMBER(AO593),"Complete","TBD"))),"N/A")</f>
        <v>Complete</v>
      </c>
      <c r="AN593" s="1"/>
      <c r="AO593" s="93">
        <v>40933</v>
      </c>
      <c r="AP593" s="97" t="str">
        <f>IF(Q593="",IF(AK593="Complete",IF(AM593="TBD","Waiting on Router","Ready"),"Pending Fiber Completion"),"Removed")</f>
        <v>Ready</v>
      </c>
      <c r="AQ593" s="1"/>
      <c r="AR593" s="4"/>
      <c r="AS593" s="9">
        <v>1</v>
      </c>
      <c r="AT593" s="1"/>
      <c r="AU593" s="1"/>
      <c r="AV593" s="4"/>
    </row>
    <row r="594" spans="1:48">
      <c r="A594" s="13"/>
      <c r="B594" s="75" t="s">
        <v>2241</v>
      </c>
      <c r="C594" s="75" t="s">
        <v>211</v>
      </c>
      <c r="D594" s="75" t="s">
        <v>1554</v>
      </c>
      <c r="E594" s="6" t="s">
        <v>2725</v>
      </c>
      <c r="F594" s="78" t="s">
        <v>1587</v>
      </c>
      <c r="G594" s="75" t="s">
        <v>4854</v>
      </c>
      <c r="H594" s="6">
        <v>299</v>
      </c>
      <c r="I594" s="6" t="s">
        <v>118</v>
      </c>
      <c r="J594" s="6">
        <v>24741</v>
      </c>
      <c r="K594" s="6" t="s">
        <v>3106</v>
      </c>
      <c r="L594" s="11" t="s">
        <v>4427</v>
      </c>
      <c r="M594" s="6" t="s">
        <v>3110</v>
      </c>
      <c r="N594" s="6"/>
      <c r="O594" s="6"/>
      <c r="P594" s="6" t="s">
        <v>4451</v>
      </c>
      <c r="Q594" s="11"/>
      <c r="R594" s="11" t="s">
        <v>2727</v>
      </c>
      <c r="S594" s="6" t="s">
        <v>2715</v>
      </c>
      <c r="T594" s="13">
        <v>40875</v>
      </c>
      <c r="U594" s="89" t="str">
        <f t="shared" si="113"/>
        <v>Y</v>
      </c>
      <c r="V594" s="89" t="str">
        <f t="shared" si="114"/>
        <v>Y</v>
      </c>
      <c r="W594" s="22">
        <v>15134.17</v>
      </c>
      <c r="X594" s="6" t="s">
        <v>2756</v>
      </c>
      <c r="Y594" s="13"/>
      <c r="Z594" s="13">
        <v>40885</v>
      </c>
      <c r="AA594" s="84" t="str">
        <f t="shared" si="115"/>
        <v>Y</v>
      </c>
      <c r="AB594" s="23">
        <v>1450</v>
      </c>
      <c r="AC594" s="15">
        <f t="shared" si="116"/>
        <v>1450</v>
      </c>
      <c r="AD594" s="13">
        <v>41183</v>
      </c>
      <c r="AE594" s="92" t="str">
        <f t="shared" si="117"/>
        <v>Complete</v>
      </c>
      <c r="AF594" s="13">
        <v>41270</v>
      </c>
      <c r="AG594" s="6" t="s">
        <v>2756</v>
      </c>
      <c r="AH594" s="89" t="str">
        <f t="shared" si="118"/>
        <v>No Build Required</v>
      </c>
      <c r="AI594" s="1" t="s">
        <v>4508</v>
      </c>
      <c r="AJ594" s="1" t="s">
        <v>4508</v>
      </c>
      <c r="AK594" s="84" t="str">
        <f>IF(Q594="",IF(U594="N","N/A",IF(AL594="","TBD",IF(AL594="N/A","N/A",IF(ISNUMBER(AL594),"Complete","")))),"Removed")</f>
        <v>Complete</v>
      </c>
      <c r="AL594" s="95">
        <v>41270</v>
      </c>
      <c r="AM594" s="89" t="str">
        <f>IF(Q594="",IF(AO594="","TBD",IF(AO594="N/A","N/A",IF(ISNUMBER(AO594),"Complete","TBD"))),"N/A")</f>
        <v>TBD</v>
      </c>
      <c r="AN594" s="13">
        <v>41270</v>
      </c>
      <c r="AO594" s="95"/>
      <c r="AP594" s="97" t="str">
        <f>IF(Q594="",IF(AK594="Complete",IF(AM594="TBD","Ready","Ready"),"Pending Fiber Completion"),"Removed")</f>
        <v>Ready</v>
      </c>
      <c r="AQ594" s="13"/>
      <c r="AR594" s="11" t="s">
        <v>6703</v>
      </c>
      <c r="AS594" s="36">
        <v>1</v>
      </c>
      <c r="AT594" s="13"/>
      <c r="AU594" s="13"/>
      <c r="AV594" s="11"/>
    </row>
    <row r="595" spans="1:48">
      <c r="A595" s="13"/>
      <c r="B595" s="75" t="s">
        <v>5036</v>
      </c>
      <c r="C595" s="75" t="s">
        <v>211</v>
      </c>
      <c r="D595" s="75" t="s">
        <v>774</v>
      </c>
      <c r="E595" s="6" t="s">
        <v>2725</v>
      </c>
      <c r="F595" s="80" t="s">
        <v>4951</v>
      </c>
      <c r="G595" s="81" t="s">
        <v>4851</v>
      </c>
      <c r="H595" s="38" t="s">
        <v>6114</v>
      </c>
      <c r="I595" s="5" t="s">
        <v>122</v>
      </c>
      <c r="J595" s="5">
        <v>24701</v>
      </c>
      <c r="K595" s="6"/>
      <c r="L595" s="11"/>
      <c r="M595" s="6"/>
      <c r="N595" s="6" t="s">
        <v>6115</v>
      </c>
      <c r="O595" s="6">
        <v>1675</v>
      </c>
      <c r="P595" s="6"/>
      <c r="Q595" s="11"/>
      <c r="R595" s="11" t="s">
        <v>5222</v>
      </c>
      <c r="S595" s="6"/>
      <c r="T595" s="13"/>
      <c r="U595" s="77" t="str">
        <f t="shared" si="113"/>
        <v>N</v>
      </c>
      <c r="V595" s="77" t="str">
        <f t="shared" si="114"/>
        <v>N/A</v>
      </c>
      <c r="W595" s="22"/>
      <c r="X595" s="6" t="s">
        <v>4508</v>
      </c>
      <c r="Y595" s="13"/>
      <c r="Z595" s="13"/>
      <c r="AA595" s="84" t="str">
        <f t="shared" si="115"/>
        <v>N/A</v>
      </c>
      <c r="AB595" s="23">
        <v>0</v>
      </c>
      <c r="AC595" s="15">
        <f t="shared" si="116"/>
        <v>0</v>
      </c>
      <c r="AD595" s="13"/>
      <c r="AE595" s="92" t="str">
        <f t="shared" si="117"/>
        <v>N/A</v>
      </c>
      <c r="AF595" s="13"/>
      <c r="AG595" s="6" t="s">
        <v>2756</v>
      </c>
      <c r="AH595" s="89" t="str">
        <f t="shared" si="118"/>
        <v>No Build Required</v>
      </c>
      <c r="AI595" s="1" t="s">
        <v>4508</v>
      </c>
      <c r="AJ595" s="1" t="s">
        <v>4508</v>
      </c>
      <c r="AK595" s="84" t="str">
        <f>IF(Q595="",IF(U595="N","N/A",IF(AL595="","TBD",IF(AL595="N/A","N/A",IF(ISNUMBER(AL595),"Complete","")))),"Removed")</f>
        <v>N/A</v>
      </c>
      <c r="AL595" s="95" t="s">
        <v>4508</v>
      </c>
      <c r="AM595" s="89" t="str">
        <f>IF(Q595="",IF(AO595="","TBD",IF(AO595="N/A","N/A",IF(ISNUMBER(AO595),"Complete","TBD"))),"N/A")</f>
        <v>Complete</v>
      </c>
      <c r="AN595" s="13"/>
      <c r="AO595" s="95">
        <v>41324</v>
      </c>
      <c r="AP595" s="97" t="str">
        <f>IF(Q595="",IF(AK595="N/A",IF(AM595="TBD","Waiting on Router","Ready"),"TBD"),"Removed")</f>
        <v>Ready</v>
      </c>
      <c r="AQ595" s="13"/>
      <c r="AR595" s="11"/>
      <c r="AS595" s="11">
        <v>2</v>
      </c>
      <c r="AT595" s="13"/>
      <c r="AU595" s="13"/>
      <c r="AV595" s="11"/>
    </row>
    <row r="596" spans="1:48">
      <c r="A596" s="13"/>
      <c r="B596" s="75" t="s">
        <v>5037</v>
      </c>
      <c r="C596" s="75" t="s">
        <v>211</v>
      </c>
      <c r="D596" s="75" t="s">
        <v>774</v>
      </c>
      <c r="E596" s="6" t="s">
        <v>2725</v>
      </c>
      <c r="F596" s="80" t="s">
        <v>4952</v>
      </c>
      <c r="G596" s="81" t="s">
        <v>4851</v>
      </c>
      <c r="H596" s="38" t="s">
        <v>6116</v>
      </c>
      <c r="I596" s="5" t="s">
        <v>6117</v>
      </c>
      <c r="J596" s="5">
        <v>24737</v>
      </c>
      <c r="K596" s="6"/>
      <c r="L596" s="11"/>
      <c r="M596" s="6"/>
      <c r="N596" s="6" t="s">
        <v>6118</v>
      </c>
      <c r="O596" s="6">
        <v>1676</v>
      </c>
      <c r="P596" s="6"/>
      <c r="Q596" s="11"/>
      <c r="R596" s="11" t="s">
        <v>5222</v>
      </c>
      <c r="S596" s="6"/>
      <c r="T596" s="13"/>
      <c r="U596" s="77" t="str">
        <f t="shared" si="113"/>
        <v>N</v>
      </c>
      <c r="V596" s="77" t="str">
        <f t="shared" si="114"/>
        <v>N/A</v>
      </c>
      <c r="W596" s="22"/>
      <c r="X596" s="6" t="s">
        <v>4508</v>
      </c>
      <c r="Y596" s="13"/>
      <c r="Z596" s="13"/>
      <c r="AA596" s="84" t="str">
        <f t="shared" si="115"/>
        <v>N/A</v>
      </c>
      <c r="AB596" s="23">
        <v>0</v>
      </c>
      <c r="AC596" s="15">
        <f t="shared" si="116"/>
        <v>0</v>
      </c>
      <c r="AD596" s="13"/>
      <c r="AE596" s="92" t="str">
        <f t="shared" si="117"/>
        <v>N/A</v>
      </c>
      <c r="AF596" s="13"/>
      <c r="AG596" s="6" t="s">
        <v>2756</v>
      </c>
      <c r="AH596" s="89" t="str">
        <f t="shared" si="118"/>
        <v>No Build Required</v>
      </c>
      <c r="AI596" s="1" t="s">
        <v>4508</v>
      </c>
      <c r="AJ596" s="1" t="s">
        <v>4508</v>
      </c>
      <c r="AK596" s="84" t="str">
        <f>IF(Q596="",IF(U596="N","N/A",IF(AL596="","TBD",IF(AL596="N/A","N/A",IF(ISNUMBER(AL596),"Complete","")))),"Removed")</f>
        <v>N/A</v>
      </c>
      <c r="AL596" s="95" t="s">
        <v>4508</v>
      </c>
      <c r="AM596" s="89" t="str">
        <f>IF(Q596="",IF(AO596="","TBD",IF(AO596="N/A","N/A",IF(ISNUMBER(AO596),"Complete","TBD"))),"N/A")</f>
        <v>Complete</v>
      </c>
      <c r="AN596" s="13"/>
      <c r="AO596" s="95">
        <v>41324</v>
      </c>
      <c r="AP596" s="97" t="str">
        <f>IF(Q596="",IF(AK596="N/A",IF(AM596="TBD","Waiting on Router","Ready"),"TBD"),"Removed")</f>
        <v>Ready</v>
      </c>
      <c r="AQ596" s="13"/>
      <c r="AR596" s="11"/>
      <c r="AS596" s="11">
        <v>2</v>
      </c>
      <c r="AT596" s="13"/>
      <c r="AU596" s="13"/>
      <c r="AV596" s="11"/>
    </row>
    <row r="597" spans="1:48">
      <c r="A597" s="13"/>
      <c r="B597" s="75" t="s">
        <v>5038</v>
      </c>
      <c r="C597" s="75" t="s">
        <v>211</v>
      </c>
      <c r="D597" s="75" t="s">
        <v>774</v>
      </c>
      <c r="E597" s="6" t="s">
        <v>2725</v>
      </c>
      <c r="F597" s="80" t="s">
        <v>4953</v>
      </c>
      <c r="G597" s="81" t="s">
        <v>4851</v>
      </c>
      <c r="H597" s="38" t="s">
        <v>6119</v>
      </c>
      <c r="I597" s="5" t="s">
        <v>118</v>
      </c>
      <c r="J597" s="5">
        <v>24740</v>
      </c>
      <c r="K597" s="6"/>
      <c r="L597" s="11"/>
      <c r="M597" s="6"/>
      <c r="N597" s="6" t="s">
        <v>6120</v>
      </c>
      <c r="O597" s="6">
        <v>1677</v>
      </c>
      <c r="P597" s="6"/>
      <c r="Q597" s="11"/>
      <c r="R597" s="11" t="s">
        <v>5222</v>
      </c>
      <c r="S597" s="6"/>
      <c r="T597" s="13"/>
      <c r="U597" s="77" t="str">
        <f t="shared" si="113"/>
        <v>N</v>
      </c>
      <c r="V597" s="77" t="str">
        <f t="shared" si="114"/>
        <v>N/A</v>
      </c>
      <c r="W597" s="22"/>
      <c r="X597" s="6" t="s">
        <v>4508</v>
      </c>
      <c r="Y597" s="13"/>
      <c r="Z597" s="13"/>
      <c r="AA597" s="84" t="str">
        <f t="shared" si="115"/>
        <v>N/A</v>
      </c>
      <c r="AB597" s="23">
        <v>0</v>
      </c>
      <c r="AC597" s="15">
        <f t="shared" si="116"/>
        <v>0</v>
      </c>
      <c r="AD597" s="13"/>
      <c r="AE597" s="92" t="str">
        <f t="shared" si="117"/>
        <v>N/A</v>
      </c>
      <c r="AF597" s="13"/>
      <c r="AG597" s="6" t="s">
        <v>2756</v>
      </c>
      <c r="AH597" s="89" t="str">
        <f t="shared" si="118"/>
        <v>No Build Required</v>
      </c>
      <c r="AI597" s="1" t="s">
        <v>4508</v>
      </c>
      <c r="AJ597" s="1" t="s">
        <v>4508</v>
      </c>
      <c r="AK597" s="84" t="str">
        <f>IF(Q597="",IF(U597="N","N/A",IF(AL597="","TBD",IF(AL597="N/A","N/A",IF(ISNUMBER(AL597),"Complete","")))),"Removed")</f>
        <v>N/A</v>
      </c>
      <c r="AL597" s="95" t="s">
        <v>4508</v>
      </c>
      <c r="AM597" s="89" t="str">
        <f>IF(Q597="",IF(AO597="","TBD",IF(AO597="N/A","N/A",IF(ISNUMBER(AO597),"Complete","TBD"))),"N/A")</f>
        <v>Complete</v>
      </c>
      <c r="AN597" s="13"/>
      <c r="AO597" s="95">
        <v>41324</v>
      </c>
      <c r="AP597" s="97" t="str">
        <f>IF(Q597="",IF(AK597="N/A",IF(AM597="TBD","Waiting on Router","Ready"),"TBD"),"Removed")</f>
        <v>Ready</v>
      </c>
      <c r="AQ597" s="13"/>
      <c r="AR597" s="11"/>
      <c r="AS597" s="11">
        <v>2</v>
      </c>
      <c r="AT597" s="13"/>
      <c r="AU597" s="13"/>
      <c r="AV597" s="11"/>
    </row>
    <row r="598" spans="1:48">
      <c r="A598" s="13"/>
      <c r="B598" s="75" t="s">
        <v>5039</v>
      </c>
      <c r="C598" s="75" t="s">
        <v>211</v>
      </c>
      <c r="D598" s="75" t="s">
        <v>774</v>
      </c>
      <c r="E598" s="6" t="s">
        <v>2725</v>
      </c>
      <c r="F598" s="80" t="s">
        <v>4954</v>
      </c>
      <c r="G598" s="81" t="s">
        <v>4851</v>
      </c>
      <c r="H598" s="38" t="s">
        <v>6121</v>
      </c>
      <c r="I598" s="5" t="s">
        <v>118</v>
      </c>
      <c r="J598" s="5">
        <v>24740</v>
      </c>
      <c r="K598" s="6"/>
      <c r="L598" s="11"/>
      <c r="M598" s="6"/>
      <c r="N598" s="6" t="s">
        <v>6122</v>
      </c>
      <c r="O598" s="6">
        <v>1678</v>
      </c>
      <c r="P598" s="6"/>
      <c r="Q598" s="11"/>
      <c r="R598" s="11" t="s">
        <v>5222</v>
      </c>
      <c r="S598" s="6"/>
      <c r="T598" s="13"/>
      <c r="U598" s="77" t="str">
        <f t="shared" si="113"/>
        <v>N</v>
      </c>
      <c r="V598" s="77" t="str">
        <f t="shared" si="114"/>
        <v>N/A</v>
      </c>
      <c r="W598" s="22"/>
      <c r="X598" s="6" t="s">
        <v>4508</v>
      </c>
      <c r="Y598" s="13"/>
      <c r="Z598" s="13"/>
      <c r="AA598" s="84" t="str">
        <f t="shared" si="115"/>
        <v>N/A</v>
      </c>
      <c r="AB598" s="23">
        <v>0</v>
      </c>
      <c r="AC598" s="15">
        <f t="shared" si="116"/>
        <v>0</v>
      </c>
      <c r="AD598" s="13"/>
      <c r="AE598" s="92" t="str">
        <f t="shared" si="117"/>
        <v>N/A</v>
      </c>
      <c r="AF598" s="13"/>
      <c r="AG598" s="6" t="s">
        <v>2756</v>
      </c>
      <c r="AH598" s="89" t="str">
        <f t="shared" si="118"/>
        <v>No Build Required</v>
      </c>
      <c r="AI598" s="1" t="s">
        <v>4508</v>
      </c>
      <c r="AJ598" s="1" t="s">
        <v>4508</v>
      </c>
      <c r="AK598" s="84" t="str">
        <f>IF(Q598="",IF(U598="N","N/A",IF(AL598="","TBD",IF(AL598="N/A","N/A",IF(ISNUMBER(AL598),"Complete","")))),"Removed")</f>
        <v>N/A</v>
      </c>
      <c r="AL598" s="95" t="s">
        <v>4508</v>
      </c>
      <c r="AM598" s="89" t="str">
        <f>IF(Q598="",IF(AO598="","TBD",IF(AO598="N/A","N/A",IF(ISNUMBER(AO598),"Complete","TBD"))),"N/A")</f>
        <v>Complete</v>
      </c>
      <c r="AN598" s="13"/>
      <c r="AO598" s="95">
        <v>41324</v>
      </c>
      <c r="AP598" s="97" t="str">
        <f>IF(Q598="",IF(AK598="N/A",IF(AM598="TBD","Waiting on Router","Ready"),"TBD"),"Removed")</f>
        <v>Ready</v>
      </c>
      <c r="AQ598" s="13"/>
      <c r="AR598" s="11"/>
      <c r="AS598" s="11">
        <v>2</v>
      </c>
      <c r="AT598" s="13"/>
      <c r="AU598" s="13"/>
      <c r="AV598" s="11"/>
    </row>
    <row r="599" spans="1:48">
      <c r="A599" s="13"/>
      <c r="B599" s="75" t="s">
        <v>5040</v>
      </c>
      <c r="C599" s="75" t="s">
        <v>211</v>
      </c>
      <c r="D599" s="75" t="s">
        <v>774</v>
      </c>
      <c r="E599" s="6" t="s">
        <v>2719</v>
      </c>
      <c r="F599" s="80" t="s">
        <v>4955</v>
      </c>
      <c r="G599" s="81" t="s">
        <v>4851</v>
      </c>
      <c r="H599" s="38" t="s">
        <v>6123</v>
      </c>
      <c r="I599" s="5" t="s">
        <v>118</v>
      </c>
      <c r="J599" s="5">
        <v>24740</v>
      </c>
      <c r="K599" s="6"/>
      <c r="L599" s="11"/>
      <c r="M599" s="6"/>
      <c r="N599" s="6" t="s">
        <v>6124</v>
      </c>
      <c r="O599" s="6">
        <v>1679</v>
      </c>
      <c r="P599" s="6"/>
      <c r="Q599" s="11"/>
      <c r="R599" s="11" t="s">
        <v>5222</v>
      </c>
      <c r="S599" s="6"/>
      <c r="T599" s="13"/>
      <c r="U599" s="77" t="str">
        <f t="shared" si="113"/>
        <v>N</v>
      </c>
      <c r="V599" s="77" t="str">
        <f t="shared" si="114"/>
        <v>N/A</v>
      </c>
      <c r="W599" s="22"/>
      <c r="X599" s="6" t="s">
        <v>4508</v>
      </c>
      <c r="Y599" s="13"/>
      <c r="Z599" s="13"/>
      <c r="AA599" s="84" t="str">
        <f t="shared" si="115"/>
        <v>N/A</v>
      </c>
      <c r="AB599" s="23">
        <v>0</v>
      </c>
      <c r="AC599" s="15">
        <f t="shared" si="116"/>
        <v>0</v>
      </c>
      <c r="AD599" s="13"/>
      <c r="AE599" s="92" t="str">
        <f t="shared" si="117"/>
        <v>N/A</v>
      </c>
      <c r="AF599" s="13"/>
      <c r="AG599" s="6" t="s">
        <v>2756</v>
      </c>
      <c r="AH599" s="89" t="str">
        <f t="shared" si="118"/>
        <v>No Build Required</v>
      </c>
      <c r="AI599" s="1" t="s">
        <v>4508</v>
      </c>
      <c r="AJ599" s="1" t="s">
        <v>4508</v>
      </c>
      <c r="AK599" s="84" t="str">
        <f>IF(Q599="",IF(U599="N","N/A",IF(AL599="","TBD",IF(AL599="N/A","N/A",IF(ISNUMBER(AL599),"Complete","")))),"Removed")</f>
        <v>N/A</v>
      </c>
      <c r="AL599" s="95" t="s">
        <v>4508</v>
      </c>
      <c r="AM599" s="89" t="str">
        <f>IF(Q599="",IF(AO599="","TBD",IF(AO599="N/A","N/A",IF(ISNUMBER(AO599),"Complete","TBD"))),"N/A")</f>
        <v>Complete</v>
      </c>
      <c r="AN599" s="13"/>
      <c r="AO599" s="95">
        <v>41324</v>
      </c>
      <c r="AP599" s="97" t="str">
        <f>IF(Q599="",IF(AK599="N/A",IF(AM599="TBD","Waiting on Router","Ready"),"TBD"),"Removed")</f>
        <v>Ready</v>
      </c>
      <c r="AQ599" s="13"/>
      <c r="AR599" s="11"/>
      <c r="AS599" s="11">
        <v>2</v>
      </c>
      <c r="AT599" s="13"/>
      <c r="AU599" s="13"/>
      <c r="AV599" s="11"/>
    </row>
    <row r="600" spans="1:48">
      <c r="A600" s="13"/>
      <c r="B600" s="75" t="s">
        <v>5041</v>
      </c>
      <c r="C600" s="75" t="s">
        <v>211</v>
      </c>
      <c r="D600" s="75" t="s">
        <v>774</v>
      </c>
      <c r="E600" s="6" t="s">
        <v>2719</v>
      </c>
      <c r="F600" s="80" t="s">
        <v>4956</v>
      </c>
      <c r="G600" s="81" t="s">
        <v>4851</v>
      </c>
      <c r="H600" s="38" t="s">
        <v>6125</v>
      </c>
      <c r="I600" s="5" t="s">
        <v>122</v>
      </c>
      <c r="J600" s="5">
        <v>24701</v>
      </c>
      <c r="K600" s="6"/>
      <c r="L600" s="11"/>
      <c r="M600" s="6"/>
      <c r="N600" s="6" t="s">
        <v>6126</v>
      </c>
      <c r="O600" s="6">
        <v>1680</v>
      </c>
      <c r="P600" s="6"/>
      <c r="Q600" s="11"/>
      <c r="R600" s="11" t="s">
        <v>5222</v>
      </c>
      <c r="S600" s="6"/>
      <c r="T600" s="13"/>
      <c r="U600" s="77" t="str">
        <f t="shared" si="113"/>
        <v>N</v>
      </c>
      <c r="V600" s="77" t="str">
        <f t="shared" si="114"/>
        <v>N/A</v>
      </c>
      <c r="W600" s="22"/>
      <c r="X600" s="6" t="s">
        <v>4508</v>
      </c>
      <c r="Y600" s="13"/>
      <c r="Z600" s="13"/>
      <c r="AA600" s="84" t="str">
        <f t="shared" si="115"/>
        <v>N/A</v>
      </c>
      <c r="AB600" s="23">
        <v>0</v>
      </c>
      <c r="AC600" s="15">
        <f t="shared" si="116"/>
        <v>0</v>
      </c>
      <c r="AD600" s="13"/>
      <c r="AE600" s="92" t="str">
        <f t="shared" si="117"/>
        <v>N/A</v>
      </c>
      <c r="AF600" s="13"/>
      <c r="AG600" s="6" t="s">
        <v>2756</v>
      </c>
      <c r="AH600" s="89" t="str">
        <f t="shared" si="118"/>
        <v>No Build Required</v>
      </c>
      <c r="AI600" s="1" t="s">
        <v>4508</v>
      </c>
      <c r="AJ600" s="1" t="s">
        <v>4508</v>
      </c>
      <c r="AK600" s="84" t="str">
        <f>IF(Q600="",IF(U600="N","N/A",IF(AL600="","TBD",IF(AL600="N/A","N/A",IF(ISNUMBER(AL600),"Complete","")))),"Removed")</f>
        <v>N/A</v>
      </c>
      <c r="AL600" s="95" t="s">
        <v>4508</v>
      </c>
      <c r="AM600" s="89" t="str">
        <f>IF(Q600="",IF(AO600="","TBD",IF(AO600="N/A","N/A",IF(ISNUMBER(AO600),"Complete","TBD"))),"N/A")</f>
        <v>Complete</v>
      </c>
      <c r="AN600" s="13"/>
      <c r="AO600" s="95">
        <v>41324</v>
      </c>
      <c r="AP600" s="97" t="str">
        <f>IF(Q600="",IF(AK600="N/A",IF(AM600="TBD","Waiting on Router","Ready"),"TBD"),"Removed")</f>
        <v>Ready</v>
      </c>
      <c r="AQ600" s="13"/>
      <c r="AR600" s="11"/>
      <c r="AS600" s="11">
        <v>2</v>
      </c>
      <c r="AT600" s="13"/>
      <c r="AU600" s="13"/>
      <c r="AV600" s="11"/>
    </row>
    <row r="601" spans="1:48">
      <c r="A601" s="13"/>
      <c r="B601" s="75" t="s">
        <v>5150</v>
      </c>
      <c r="C601" s="75" t="s">
        <v>211</v>
      </c>
      <c r="D601" s="75" t="s">
        <v>4566</v>
      </c>
      <c r="E601" s="6" t="s">
        <v>2725</v>
      </c>
      <c r="F601" s="82" t="s">
        <v>5106</v>
      </c>
      <c r="G601" s="81" t="s">
        <v>4851</v>
      </c>
      <c r="H601" s="38" t="s">
        <v>6127</v>
      </c>
      <c r="I601" s="6" t="s">
        <v>6128</v>
      </c>
      <c r="J601" s="6">
        <v>24712</v>
      </c>
      <c r="K601" s="6" t="s">
        <v>6129</v>
      </c>
      <c r="L601" s="11" t="s">
        <v>6130</v>
      </c>
      <c r="M601" s="6" t="s">
        <v>6131</v>
      </c>
      <c r="N601" s="6" t="s">
        <v>6132</v>
      </c>
      <c r="O601" s="6">
        <v>637</v>
      </c>
      <c r="P601" s="6"/>
      <c r="Q601" s="11"/>
      <c r="R601" s="11" t="s">
        <v>5222</v>
      </c>
      <c r="S601" s="6"/>
      <c r="T601" s="13"/>
      <c r="U601" s="77" t="str">
        <f t="shared" si="113"/>
        <v>N</v>
      </c>
      <c r="V601" s="77" t="str">
        <f t="shared" si="114"/>
        <v>N/A</v>
      </c>
      <c r="W601" s="22"/>
      <c r="X601" s="6" t="s">
        <v>4508</v>
      </c>
      <c r="Y601" s="13"/>
      <c r="Z601" s="13"/>
      <c r="AA601" s="84" t="str">
        <f t="shared" si="115"/>
        <v>N/A</v>
      </c>
      <c r="AB601" s="23">
        <v>0</v>
      </c>
      <c r="AC601" s="15">
        <f t="shared" si="116"/>
        <v>0</v>
      </c>
      <c r="AD601" s="13"/>
      <c r="AE601" s="92" t="str">
        <f t="shared" si="117"/>
        <v>N/A</v>
      </c>
      <c r="AF601" s="13"/>
      <c r="AG601" s="6" t="s">
        <v>2756</v>
      </c>
      <c r="AH601" s="89" t="str">
        <f t="shared" si="118"/>
        <v>No Build Required</v>
      </c>
      <c r="AI601" s="1" t="s">
        <v>4508</v>
      </c>
      <c r="AJ601" s="1" t="s">
        <v>4508</v>
      </c>
      <c r="AK601" s="84" t="str">
        <f>IF(Q601="",IF(U601="N","N/A",IF(AL601="","TBD",IF(AL601="N/A","N/A",IF(ISNUMBER(AL601),"Complete","")))),"Removed")</f>
        <v>N/A</v>
      </c>
      <c r="AL601" s="95" t="s">
        <v>4508</v>
      </c>
      <c r="AM601" s="89" t="str">
        <f>IF(Q601="",IF(AO601="","TBD",IF(AO601="N/A","N/A",IF(ISNUMBER(AO601),"Complete","TBD"))),"N/A")</f>
        <v>Complete</v>
      </c>
      <c r="AN601" s="13"/>
      <c r="AO601" s="95">
        <v>41334</v>
      </c>
      <c r="AP601" s="97" t="str">
        <f>IF(Q601="",IF(AK601="N/A",IF(AM601="TBD","Waiting on Router","Ready"),"TBD"),"Removed")</f>
        <v>Ready</v>
      </c>
      <c r="AQ601" s="13"/>
      <c r="AR601" s="11"/>
      <c r="AS601" s="11">
        <v>2</v>
      </c>
      <c r="AT601" s="13"/>
      <c r="AU601" s="13"/>
      <c r="AV601" s="11"/>
    </row>
    <row r="602" spans="1:48">
      <c r="A602" s="13"/>
      <c r="B602" s="75" t="s">
        <v>5151</v>
      </c>
      <c r="C602" s="75" t="s">
        <v>211</v>
      </c>
      <c r="D602" s="75" t="s">
        <v>4566</v>
      </c>
      <c r="E602" s="6" t="s">
        <v>2725</v>
      </c>
      <c r="F602" s="82" t="s">
        <v>5107</v>
      </c>
      <c r="G602" s="81" t="s">
        <v>4851</v>
      </c>
      <c r="H602" s="38" t="s">
        <v>6133</v>
      </c>
      <c r="I602" s="6" t="s">
        <v>122</v>
      </c>
      <c r="J602" s="6">
        <v>24701</v>
      </c>
      <c r="K602" s="6"/>
      <c r="L602" s="11"/>
      <c r="M602" s="6"/>
      <c r="N602" s="6" t="s">
        <v>4428</v>
      </c>
      <c r="O602" s="6">
        <v>890</v>
      </c>
      <c r="P602" s="6"/>
      <c r="Q602" s="11"/>
      <c r="R602" s="11" t="s">
        <v>5222</v>
      </c>
      <c r="S602" s="6"/>
      <c r="T602" s="13"/>
      <c r="U602" s="77" t="str">
        <f t="shared" si="113"/>
        <v>N</v>
      </c>
      <c r="V602" s="77" t="str">
        <f t="shared" si="114"/>
        <v>N/A</v>
      </c>
      <c r="W602" s="22"/>
      <c r="X602" s="6" t="s">
        <v>4508</v>
      </c>
      <c r="Y602" s="13"/>
      <c r="Z602" s="13"/>
      <c r="AA602" s="84" t="str">
        <f t="shared" si="115"/>
        <v>N/A</v>
      </c>
      <c r="AB602" s="23">
        <v>0</v>
      </c>
      <c r="AC602" s="15">
        <f t="shared" si="116"/>
        <v>0</v>
      </c>
      <c r="AD602" s="13"/>
      <c r="AE602" s="92" t="str">
        <f t="shared" si="117"/>
        <v>N/A</v>
      </c>
      <c r="AF602" s="13"/>
      <c r="AG602" s="6" t="s">
        <v>2756</v>
      </c>
      <c r="AH602" s="89" t="str">
        <f t="shared" si="118"/>
        <v>No Build Required</v>
      </c>
      <c r="AI602" s="13" t="s">
        <v>4508</v>
      </c>
      <c r="AJ602" s="13" t="s">
        <v>4508</v>
      </c>
      <c r="AK602" s="84" t="str">
        <f>IF(Q602="",IF(U602="N","N/A",IF(AL602="","TBD",IF(AL602="N/A","N/A",IF(ISNUMBER(AL602),"Complete","")))),"Removed")</f>
        <v>N/A</v>
      </c>
      <c r="AL602" s="95" t="s">
        <v>4508</v>
      </c>
      <c r="AM602" s="89" t="str">
        <f>IF(Q602="",IF(AO602="","TBD",IF(AO602="N/A","N/A",IF(ISNUMBER(AO602),"Complete","TBD"))),"N/A")</f>
        <v>Complete</v>
      </c>
      <c r="AN602" s="13"/>
      <c r="AO602" s="95">
        <v>41422</v>
      </c>
      <c r="AP602" s="97" t="str">
        <f>IF(Q602="",IF(AK602="N/A",IF(AM602="TBD","Waiting on Router","Ready"),"TBD"),"Removed")</f>
        <v>Ready</v>
      </c>
      <c r="AQ602" s="13"/>
      <c r="AR602" s="11"/>
      <c r="AS602" s="11">
        <v>2</v>
      </c>
      <c r="AT602" s="13"/>
      <c r="AU602" s="13"/>
      <c r="AV602" s="11"/>
    </row>
    <row r="603" spans="1:48">
      <c r="A603" s="13"/>
      <c r="B603" s="75" t="s">
        <v>5152</v>
      </c>
      <c r="C603" s="75" t="s">
        <v>211</v>
      </c>
      <c r="D603" s="75" t="s">
        <v>4566</v>
      </c>
      <c r="E603" s="6" t="s">
        <v>2725</v>
      </c>
      <c r="F603" s="82" t="s">
        <v>5108</v>
      </c>
      <c r="G603" s="81" t="s">
        <v>4851</v>
      </c>
      <c r="H603" s="38" t="s">
        <v>6134</v>
      </c>
      <c r="I603" s="6" t="s">
        <v>118</v>
      </c>
      <c r="J603" s="6">
        <v>24740</v>
      </c>
      <c r="K603" s="6"/>
      <c r="L603" s="11"/>
      <c r="M603" s="6"/>
      <c r="N603" s="6" t="s">
        <v>6135</v>
      </c>
      <c r="O603" s="6">
        <v>984</v>
      </c>
      <c r="P603" s="6"/>
      <c r="Q603" s="11"/>
      <c r="R603" s="11" t="s">
        <v>5222</v>
      </c>
      <c r="S603" s="6"/>
      <c r="T603" s="13"/>
      <c r="U603" s="77" t="str">
        <f t="shared" si="113"/>
        <v>N</v>
      </c>
      <c r="V603" s="77" t="str">
        <f t="shared" si="114"/>
        <v>N/A</v>
      </c>
      <c r="W603" s="22"/>
      <c r="X603" s="6" t="s">
        <v>4508</v>
      </c>
      <c r="Y603" s="13"/>
      <c r="Z603" s="13"/>
      <c r="AA603" s="84" t="str">
        <f t="shared" si="115"/>
        <v>N/A</v>
      </c>
      <c r="AB603" s="23">
        <v>0</v>
      </c>
      <c r="AC603" s="15">
        <f t="shared" si="116"/>
        <v>0</v>
      </c>
      <c r="AD603" s="13"/>
      <c r="AE603" s="92" t="str">
        <f t="shared" si="117"/>
        <v>N/A</v>
      </c>
      <c r="AF603" s="13"/>
      <c r="AG603" s="6" t="s">
        <v>2756</v>
      </c>
      <c r="AH603" s="89" t="str">
        <f t="shared" si="118"/>
        <v>No Build Required</v>
      </c>
      <c r="AI603" s="1" t="s">
        <v>4508</v>
      </c>
      <c r="AJ603" s="1" t="s">
        <v>4508</v>
      </c>
      <c r="AK603" s="84" t="str">
        <f>IF(Q603="",IF(U603="N","N/A",IF(AL603="","TBD",IF(AL603="N/A","N/A",IF(ISNUMBER(AL603),"Complete","")))),"Removed")</f>
        <v>N/A</v>
      </c>
      <c r="AL603" s="95" t="s">
        <v>4508</v>
      </c>
      <c r="AM603" s="89" t="str">
        <f>IF(Q603="",IF(AO603="","TBD",IF(AO603="N/A","N/A",IF(ISNUMBER(AO603),"Complete","TBD"))),"N/A")</f>
        <v>Complete</v>
      </c>
      <c r="AN603" s="13"/>
      <c r="AO603" s="95">
        <v>41303</v>
      </c>
      <c r="AP603" s="97" t="str">
        <f>IF(Q603="",IF(AK603="N/A",IF(AM603="TBD","Waiting on Router","Ready"),"TBD"),"Removed")</f>
        <v>Ready</v>
      </c>
      <c r="AQ603" s="13"/>
      <c r="AR603" s="11"/>
      <c r="AS603" s="11">
        <v>2</v>
      </c>
      <c r="AT603" s="13"/>
      <c r="AU603" s="13"/>
      <c r="AV603" s="11"/>
    </row>
    <row r="604" spans="1:48">
      <c r="B604" s="81" t="s">
        <v>6810</v>
      </c>
      <c r="C604" s="73" t="s">
        <v>211</v>
      </c>
      <c r="D604" s="73" t="s">
        <v>1426</v>
      </c>
      <c r="F604" s="73" t="s">
        <v>6809</v>
      </c>
      <c r="G604" s="73" t="s">
        <v>4851</v>
      </c>
      <c r="H604" s="4" t="s">
        <v>1419</v>
      </c>
      <c r="I604" s="4" t="s">
        <v>118</v>
      </c>
      <c r="J604" s="4">
        <v>24740</v>
      </c>
      <c r="K604" s="4" t="s">
        <v>2774</v>
      </c>
      <c r="L604" s="4"/>
      <c r="M604" s="4"/>
      <c r="N604" s="4" t="s">
        <v>4518</v>
      </c>
      <c r="O604" s="4">
        <v>479</v>
      </c>
      <c r="P604" s="3"/>
      <c r="Q604" s="4"/>
      <c r="R604" s="4" t="s">
        <v>6716</v>
      </c>
      <c r="S604" s="4" t="s">
        <v>1727</v>
      </c>
      <c r="T604" s="2" t="s">
        <v>4508</v>
      </c>
      <c r="U604" s="88" t="s">
        <v>2756</v>
      </c>
      <c r="V604" s="85" t="s">
        <v>4508</v>
      </c>
      <c r="W604" s="34" t="s">
        <v>4508</v>
      </c>
      <c r="X604" s="4" t="s">
        <v>2756</v>
      </c>
      <c r="Y604" s="2" t="s">
        <v>4508</v>
      </c>
      <c r="Z604" s="2" t="s">
        <v>4508</v>
      </c>
      <c r="AA604" s="84" t="s">
        <v>4508</v>
      </c>
      <c r="AB604" s="35">
        <v>0</v>
      </c>
      <c r="AC604" s="15" t="s">
        <v>4508</v>
      </c>
      <c r="AD604" s="2" t="s">
        <v>4508</v>
      </c>
      <c r="AE604" s="92" t="s">
        <v>4508</v>
      </c>
      <c r="AF604" s="2" t="s">
        <v>4508</v>
      </c>
      <c r="AG604" s="4" t="s">
        <v>2756</v>
      </c>
      <c r="AH604" s="89" t="s">
        <v>6806</v>
      </c>
      <c r="AI604" s="1" t="s">
        <v>4508</v>
      </c>
      <c r="AJ604" s="1" t="s">
        <v>4508</v>
      </c>
      <c r="AK604" s="84" t="s">
        <v>4508</v>
      </c>
      <c r="AL604" s="94" t="s">
        <v>4508</v>
      </c>
      <c r="AM604" s="89" t="str">
        <f>IF(Q604="",IF(AO604="","TBD",IF(AO604="N/A","N/A",IF(ISNUMBER(AO604),"Complete","TBD"))),"N/A")</f>
        <v>Complete</v>
      </c>
      <c r="AN604" s="2"/>
      <c r="AO604" s="94">
        <v>41491</v>
      </c>
      <c r="AP604" s="97" t="s">
        <v>6807</v>
      </c>
      <c r="AQ604" s="2"/>
      <c r="AR604" s="4" t="s">
        <v>6840</v>
      </c>
      <c r="AS604" s="7">
        <v>2</v>
      </c>
      <c r="AT604" s="2"/>
      <c r="AU604" s="2"/>
      <c r="AV604" s="4"/>
    </row>
    <row r="605" spans="1:48">
      <c r="A605" s="1"/>
      <c r="B605" s="72" t="s">
        <v>2242</v>
      </c>
      <c r="C605" s="72" t="s">
        <v>173</v>
      </c>
      <c r="D605" s="72" t="s">
        <v>1453</v>
      </c>
      <c r="E605" s="19" t="s">
        <v>2722</v>
      </c>
      <c r="F605" s="73" t="s">
        <v>1481</v>
      </c>
      <c r="G605" s="72" t="s">
        <v>4852</v>
      </c>
      <c r="H605" s="8" t="s">
        <v>1526</v>
      </c>
      <c r="I605" s="8" t="s">
        <v>111</v>
      </c>
      <c r="J605" s="8">
        <v>26726</v>
      </c>
      <c r="K605" s="8" t="s">
        <v>3105</v>
      </c>
      <c r="L605" s="4" t="s">
        <v>3639</v>
      </c>
      <c r="M605" s="8" t="s">
        <v>3640</v>
      </c>
      <c r="N605" s="8" t="s">
        <v>4241</v>
      </c>
      <c r="O605" s="8">
        <v>551</v>
      </c>
      <c r="P605" s="19" t="s">
        <v>4872</v>
      </c>
      <c r="Q605" s="4"/>
      <c r="R605" s="4" t="s">
        <v>2727</v>
      </c>
      <c r="S605" s="8" t="s">
        <v>2712</v>
      </c>
      <c r="T605" s="1">
        <v>40799</v>
      </c>
      <c r="U605" s="84" t="str">
        <f t="shared" ref="U605:U646" si="119">IF(T605="","N","Y")</f>
        <v>Y</v>
      </c>
      <c r="V605" s="84" t="str">
        <f t="shared" ref="V605:V646" si="120">IF(T605="","N/A",IF(T605="TBD","N","Y"))</f>
        <v>Y</v>
      </c>
      <c r="W605" s="32">
        <v>4932</v>
      </c>
      <c r="X605" s="8" t="s">
        <v>2756</v>
      </c>
      <c r="Y605" s="1"/>
      <c r="Z605" s="1">
        <v>40856</v>
      </c>
      <c r="AA605" s="84" t="str">
        <f t="shared" ref="AA605:AA646" si="121">IF(V605="N/A","N/A",IF(Z605="","N","Y"))</f>
        <v>Y</v>
      </c>
      <c r="AB605" s="33">
        <v>580</v>
      </c>
      <c r="AC605" s="15">
        <f t="shared" ref="AC605:AC646" si="122">IF(U605="N",0,IF(AB605="","TBD",IF(AB605="N/A",0,IF(ISNUMBER(AB605)=TRUE,AB605,"Included"))))</f>
        <v>580</v>
      </c>
      <c r="AD605" s="1">
        <v>40878</v>
      </c>
      <c r="AE605" s="92" t="str">
        <f t="shared" ref="AE605:AE646" si="123">IF(Q605="",IF(U605="N","N/A",IF(AD605="N/A","N/A",IF(AD605="","TBD",IF(ISNUMBER(AF605),"Complete","Complete")))),"""Removed")</f>
        <v>Complete</v>
      </c>
      <c r="AF605" s="1">
        <v>40861</v>
      </c>
      <c r="AG605" s="8" t="s">
        <v>697</v>
      </c>
      <c r="AH605" s="89" t="str">
        <f t="shared" ref="AH605:AH646" si="124">IF(Q605="",IF(U605="N","No Build Required",IF(AG605="N","No Build Required",IF(AG605="N/A","No Build Required",IF(AG605="","TBD",IF(ISNUMBER(AJ605),"Complete",IF(ISNUMBER(AI605),"Scheduled","TBD")))))),"Removed")</f>
        <v>Complete</v>
      </c>
      <c r="AI605" s="1" t="s">
        <v>4508</v>
      </c>
      <c r="AJ605" s="1">
        <v>40931</v>
      </c>
      <c r="AK605" s="84" t="str">
        <f>IF(Q605="",IF(U605="N","N/A",IF(AL605="","TBD",IF(AL605="N/A","N/A",IF(ISNUMBER(AL605),"Complete","")))),"Removed")</f>
        <v>Complete</v>
      </c>
      <c r="AL605" s="94">
        <v>40928</v>
      </c>
      <c r="AM605" s="89" t="str">
        <f>IF(Q605="",IF(AO605="","TBD",IF(AO605="N/A","N/A",IF(ISNUMBER(AO605),"Complete","TBD"))),"N/A")</f>
        <v>Complete</v>
      </c>
      <c r="AN605" s="1">
        <v>41124</v>
      </c>
      <c r="AO605" s="93">
        <v>41110</v>
      </c>
      <c r="AP605" s="97" t="str">
        <f>IF(Q605="",IF(AK605="Complete",IF(AM605="TBD","Waiting on Router","Ready"),"Pending Fiber Completion"),"Removed")</f>
        <v>Ready</v>
      </c>
      <c r="AQ605" s="1">
        <v>41124</v>
      </c>
      <c r="AR605" s="4" t="s">
        <v>6770</v>
      </c>
      <c r="AS605" s="9">
        <v>1</v>
      </c>
      <c r="AT605" s="1"/>
      <c r="AU605" s="1"/>
      <c r="AV605" s="4"/>
    </row>
    <row r="606" spans="1:48">
      <c r="A606" s="1"/>
      <c r="B606" s="72" t="s">
        <v>2243</v>
      </c>
      <c r="C606" s="72" t="s">
        <v>173</v>
      </c>
      <c r="D606" s="72" t="s">
        <v>762</v>
      </c>
      <c r="E606" s="19" t="s">
        <v>2722</v>
      </c>
      <c r="F606" s="73" t="s">
        <v>1716</v>
      </c>
      <c r="G606" s="72" t="s">
        <v>4852</v>
      </c>
      <c r="H606" s="8" t="s">
        <v>1717</v>
      </c>
      <c r="I606" s="8" t="s">
        <v>111</v>
      </c>
      <c r="J606" s="8">
        <v>26726</v>
      </c>
      <c r="K606" s="8" t="s">
        <v>3104</v>
      </c>
      <c r="L606" s="4" t="s">
        <v>3992</v>
      </c>
      <c r="M606" s="8"/>
      <c r="N606" s="8" t="s">
        <v>4538</v>
      </c>
      <c r="O606" s="8">
        <v>628</v>
      </c>
      <c r="P606" s="19"/>
      <c r="Q606" s="4"/>
      <c r="R606" s="4" t="s">
        <v>2727</v>
      </c>
      <c r="S606" s="8" t="s">
        <v>1727</v>
      </c>
      <c r="T606" s="1">
        <v>40799</v>
      </c>
      <c r="U606" s="84" t="str">
        <f t="shared" si="119"/>
        <v>Y</v>
      </c>
      <c r="V606" s="84" t="str">
        <f t="shared" si="120"/>
        <v>Y</v>
      </c>
      <c r="W606" s="32">
        <v>1750</v>
      </c>
      <c r="X606" s="8" t="s">
        <v>2756</v>
      </c>
      <c r="Y606" s="1"/>
      <c r="Z606" s="1">
        <v>40856</v>
      </c>
      <c r="AA606" s="84" t="str">
        <f t="shared" si="121"/>
        <v>Y</v>
      </c>
      <c r="AB606" s="33">
        <v>160</v>
      </c>
      <c r="AC606" s="15">
        <f t="shared" si="122"/>
        <v>160</v>
      </c>
      <c r="AD606" s="1">
        <v>40909</v>
      </c>
      <c r="AE606" s="92" t="str">
        <f t="shared" si="123"/>
        <v>Complete</v>
      </c>
      <c r="AF606" s="1">
        <v>40861</v>
      </c>
      <c r="AG606" s="8" t="s">
        <v>697</v>
      </c>
      <c r="AH606" s="89" t="str">
        <f t="shared" si="124"/>
        <v>Complete</v>
      </c>
      <c r="AI606" s="1" t="s">
        <v>4508</v>
      </c>
      <c r="AJ606" s="1">
        <v>40955</v>
      </c>
      <c r="AK606" s="84" t="str">
        <f>IF(Q606="",IF(U606="N","N/A",IF(AL606="","TBD",IF(AL606="N/A","N/A",IF(ISNUMBER(AL606),"Complete","")))),"Removed")</f>
        <v>Complete</v>
      </c>
      <c r="AL606" s="94">
        <v>40990</v>
      </c>
      <c r="AM606" s="89" t="str">
        <f>IF(Q606="",IF(AO606="","TBD",IF(AO606="N/A","N/A",IF(ISNUMBER(AO606),"Complete","TBD"))),"N/A")</f>
        <v>Complete</v>
      </c>
      <c r="AN606" s="1"/>
      <c r="AO606" s="93">
        <v>41228</v>
      </c>
      <c r="AP606" s="97" t="str">
        <f>IF(Q606="",IF(AK606="Complete",IF(AM606="TBD","Waiting on Router","Ready"),"Pending Fiber Completion"),"Removed")</f>
        <v>Ready</v>
      </c>
      <c r="AQ606" s="1"/>
      <c r="AR606" s="4" t="s">
        <v>4720</v>
      </c>
      <c r="AS606" s="9">
        <v>1</v>
      </c>
      <c r="AT606" s="1"/>
      <c r="AU606" s="1"/>
      <c r="AV606" s="4"/>
    </row>
    <row r="607" spans="1:48" ht="31.5">
      <c r="A607" s="1"/>
      <c r="B607" s="72" t="s">
        <v>2244</v>
      </c>
      <c r="C607" s="72" t="s">
        <v>173</v>
      </c>
      <c r="D607" s="72" t="s">
        <v>774</v>
      </c>
      <c r="E607" s="18" t="s">
        <v>2722</v>
      </c>
      <c r="F607" s="73" t="s">
        <v>1080</v>
      </c>
      <c r="G607" s="72" t="s">
        <v>4852</v>
      </c>
      <c r="H607" s="8" t="s">
        <v>1081</v>
      </c>
      <c r="I607" s="8" t="s">
        <v>111</v>
      </c>
      <c r="J607" s="8">
        <v>26726</v>
      </c>
      <c r="K607" s="8" t="s">
        <v>3103</v>
      </c>
      <c r="L607" s="4" t="s">
        <v>3725</v>
      </c>
      <c r="M607" s="8" t="s">
        <v>3726</v>
      </c>
      <c r="N607" s="8" t="s">
        <v>4338</v>
      </c>
      <c r="O607" s="8">
        <v>446</v>
      </c>
      <c r="P607" s="18"/>
      <c r="Q607" s="4"/>
      <c r="R607" s="4" t="s">
        <v>2727</v>
      </c>
      <c r="S607" s="8" t="s">
        <v>2713</v>
      </c>
      <c r="T607" s="1">
        <v>40799</v>
      </c>
      <c r="U607" s="85" t="str">
        <f t="shared" si="119"/>
        <v>Y</v>
      </c>
      <c r="V607" s="85" t="str">
        <f t="shared" si="120"/>
        <v>Y</v>
      </c>
      <c r="W607" s="32">
        <v>24442.7</v>
      </c>
      <c r="X607" s="8" t="s">
        <v>2756</v>
      </c>
      <c r="Y607" s="1"/>
      <c r="Z607" s="1">
        <v>40856</v>
      </c>
      <c r="AA607" s="84" t="str">
        <f t="shared" si="121"/>
        <v>Y</v>
      </c>
      <c r="AB607" s="33">
        <v>3295</v>
      </c>
      <c r="AC607" s="15">
        <f t="shared" si="122"/>
        <v>3295</v>
      </c>
      <c r="AD607" s="1">
        <v>40909</v>
      </c>
      <c r="AE607" s="92" t="str">
        <f t="shared" si="123"/>
        <v>Complete</v>
      </c>
      <c r="AF607" s="1">
        <v>40900</v>
      </c>
      <c r="AG607" s="8" t="s">
        <v>697</v>
      </c>
      <c r="AH607" s="89" t="str">
        <f t="shared" si="124"/>
        <v>Complete</v>
      </c>
      <c r="AI607" s="1">
        <v>41042</v>
      </c>
      <c r="AJ607" s="1">
        <v>41092</v>
      </c>
      <c r="AK607" s="84" t="str">
        <f>IF(Q607="",IF(U607="N","N/A",IF(AL607="","TBD",IF(AL607="N/A","N/A",IF(ISNUMBER(AL607),"Complete","")))),"Removed")</f>
        <v>Complete</v>
      </c>
      <c r="AL607" s="94">
        <v>41054</v>
      </c>
      <c r="AM607" s="89" t="str">
        <f>IF(Q607="",IF(AO607="","TBD",IF(AO607="N/A","N/A",IF(ISNUMBER(AO607),"Complete","TBD"))),"N/A")</f>
        <v>Complete</v>
      </c>
      <c r="AN607" s="1">
        <v>41068</v>
      </c>
      <c r="AO607" s="93">
        <v>40750</v>
      </c>
      <c r="AP607" s="97" t="str">
        <f>IF(Q607="",IF(AK607="Complete",IF(AM607="TBD","Waiting on Router","Ready"),"Pending Fiber Completion"),"Removed")</f>
        <v>Ready</v>
      </c>
      <c r="AQ607" s="1">
        <v>41068</v>
      </c>
      <c r="AR607" s="4"/>
      <c r="AS607" s="9">
        <v>1</v>
      </c>
      <c r="AT607" s="1"/>
      <c r="AU607" s="1"/>
      <c r="AV607" s="4"/>
    </row>
    <row r="608" spans="1:48">
      <c r="A608" s="1"/>
      <c r="B608" s="72" t="s">
        <v>2245</v>
      </c>
      <c r="C608" s="72" t="s">
        <v>173</v>
      </c>
      <c r="D608" s="72" t="s">
        <v>774</v>
      </c>
      <c r="E608" s="18" t="s">
        <v>2722</v>
      </c>
      <c r="F608" s="73" t="s">
        <v>1082</v>
      </c>
      <c r="G608" s="72" t="s">
        <v>4852</v>
      </c>
      <c r="H608" s="8" t="s">
        <v>1083</v>
      </c>
      <c r="I608" s="8" t="s">
        <v>551</v>
      </c>
      <c r="J608" s="8">
        <v>26710</v>
      </c>
      <c r="K608" s="8" t="s">
        <v>3102</v>
      </c>
      <c r="L608" s="4" t="s">
        <v>3725</v>
      </c>
      <c r="M608" s="8" t="s">
        <v>3726</v>
      </c>
      <c r="N608" s="8" t="s">
        <v>4044</v>
      </c>
      <c r="O608" s="8">
        <v>447</v>
      </c>
      <c r="P608" s="18"/>
      <c r="Q608" s="4"/>
      <c r="R608" s="4" t="s">
        <v>2727</v>
      </c>
      <c r="S608" s="8" t="s">
        <v>2713</v>
      </c>
      <c r="T608" s="1">
        <v>40679</v>
      </c>
      <c r="U608" s="85" t="str">
        <f t="shared" si="119"/>
        <v>Y</v>
      </c>
      <c r="V608" s="85" t="str">
        <f t="shared" si="120"/>
        <v>Y</v>
      </c>
      <c r="W608" s="32">
        <v>9608.4</v>
      </c>
      <c r="X608" s="8" t="s">
        <v>697</v>
      </c>
      <c r="Y608" s="1">
        <v>40709</v>
      </c>
      <c r="Z608" s="1" t="s">
        <v>3589</v>
      </c>
      <c r="AA608" s="84" t="str">
        <f t="shared" si="121"/>
        <v>Y</v>
      </c>
      <c r="AB608" s="33">
        <v>1240</v>
      </c>
      <c r="AC608" s="15">
        <f t="shared" si="122"/>
        <v>1240</v>
      </c>
      <c r="AD608" s="1">
        <v>40878</v>
      </c>
      <c r="AE608" s="92" t="str">
        <f t="shared" si="123"/>
        <v>Complete</v>
      </c>
      <c r="AF608" s="1">
        <v>40865</v>
      </c>
      <c r="AG608" s="8" t="s">
        <v>2756</v>
      </c>
      <c r="AH608" s="89" t="str">
        <f t="shared" si="124"/>
        <v>No Build Required</v>
      </c>
      <c r="AI608" s="1" t="s">
        <v>4508</v>
      </c>
      <c r="AJ608" s="1" t="s">
        <v>4508</v>
      </c>
      <c r="AK608" s="84" t="str">
        <f>IF(Q608="",IF(U608="N","N/A",IF(AL608="","TBD",IF(AL608="N/A","N/A",IF(ISNUMBER(AL608),"Complete","")))),"Removed")</f>
        <v>Complete</v>
      </c>
      <c r="AL608" s="93">
        <v>40865</v>
      </c>
      <c r="AM608" s="89" t="str">
        <f>IF(Q608="",IF(AO608="","TBD",IF(AO608="N/A","N/A",IF(ISNUMBER(AO608),"Complete","TBD"))),"N/A")</f>
        <v>Complete</v>
      </c>
      <c r="AN608" s="1">
        <v>40912</v>
      </c>
      <c r="AO608" s="93">
        <v>40750</v>
      </c>
      <c r="AP608" s="97" t="str">
        <f>IF(Q608="",IF(AK608="Complete",IF(AM608="TBD","Waiting on Router","Ready"),"Pending Fiber Completion"),"Removed")</f>
        <v>Ready</v>
      </c>
      <c r="AQ608" s="1">
        <v>40913</v>
      </c>
      <c r="AR608" s="4"/>
      <c r="AS608" s="9">
        <v>1</v>
      </c>
      <c r="AT608" s="1"/>
      <c r="AU608" s="1"/>
      <c r="AV608" s="4"/>
    </row>
    <row r="609" spans="1:48">
      <c r="A609" s="1"/>
      <c r="B609" s="72" t="s">
        <v>2246</v>
      </c>
      <c r="C609" s="72" t="s">
        <v>173</v>
      </c>
      <c r="D609" s="72" t="s">
        <v>774</v>
      </c>
      <c r="E609" s="18" t="s">
        <v>2722</v>
      </c>
      <c r="F609" s="73" t="s">
        <v>1084</v>
      </c>
      <c r="G609" s="72" t="s">
        <v>4852</v>
      </c>
      <c r="H609" s="8" t="s">
        <v>1085</v>
      </c>
      <c r="I609" s="8" t="s">
        <v>1086</v>
      </c>
      <c r="J609" s="8">
        <v>26717</v>
      </c>
      <c r="K609" s="8" t="s">
        <v>3101</v>
      </c>
      <c r="L609" s="4" t="s">
        <v>3725</v>
      </c>
      <c r="M609" s="8" t="s">
        <v>3726</v>
      </c>
      <c r="N609" s="8" t="s">
        <v>4045</v>
      </c>
      <c r="O609" s="8">
        <v>448</v>
      </c>
      <c r="P609" s="18"/>
      <c r="Q609" s="4"/>
      <c r="R609" s="4" t="s">
        <v>2727</v>
      </c>
      <c r="S609" s="8" t="s">
        <v>2713</v>
      </c>
      <c r="T609" s="1">
        <v>40799</v>
      </c>
      <c r="U609" s="85" t="str">
        <f t="shared" si="119"/>
        <v>Y</v>
      </c>
      <c r="V609" s="85" t="str">
        <f t="shared" si="120"/>
        <v>Y</v>
      </c>
      <c r="W609" s="32" t="s">
        <v>4786</v>
      </c>
      <c r="X609" s="8" t="s">
        <v>697</v>
      </c>
      <c r="Y609" s="1" t="s">
        <v>4787</v>
      </c>
      <c r="Z609" s="1" t="s">
        <v>4803</v>
      </c>
      <c r="AA609" s="84" t="str">
        <f t="shared" si="121"/>
        <v>Y</v>
      </c>
      <c r="AB609" s="33">
        <v>4400</v>
      </c>
      <c r="AC609" s="15">
        <f t="shared" si="122"/>
        <v>4400</v>
      </c>
      <c r="AD609" s="1">
        <v>41061</v>
      </c>
      <c r="AE609" s="92" t="str">
        <f t="shared" si="123"/>
        <v>Complete</v>
      </c>
      <c r="AF609" s="1">
        <v>41121</v>
      </c>
      <c r="AG609" s="8" t="s">
        <v>2756</v>
      </c>
      <c r="AH609" s="89" t="str">
        <f t="shared" si="124"/>
        <v>No Build Required</v>
      </c>
      <c r="AI609" s="1" t="s">
        <v>4508</v>
      </c>
      <c r="AJ609" s="1" t="s">
        <v>4508</v>
      </c>
      <c r="AK609" s="84" t="str">
        <f>IF(Q609="",IF(U609="N","N/A",IF(AL609="","TBD",IF(AL609="N/A","N/A",IF(ISNUMBER(AL609),"Complete","")))),"Removed")</f>
        <v>Complete</v>
      </c>
      <c r="AL609" s="93">
        <v>41121</v>
      </c>
      <c r="AM609" s="89" t="str">
        <f>IF(Q609="",IF(AO609="","TBD",IF(AO609="N/A","N/A",IF(ISNUMBER(AO609),"Complete","TBD"))),"N/A")</f>
        <v>Complete</v>
      </c>
      <c r="AN609" s="1">
        <v>41124</v>
      </c>
      <c r="AO609" s="93">
        <v>40751</v>
      </c>
      <c r="AP609" s="97" t="str">
        <f>IF(Q609="",IF(AK609="Complete",IF(AM609="TBD","Waiting on Router","Ready"),"Pending Fiber Completion"),"Removed")</f>
        <v>Ready</v>
      </c>
      <c r="AQ609" s="1">
        <v>41124</v>
      </c>
      <c r="AR609" s="4"/>
      <c r="AS609" s="9">
        <v>1</v>
      </c>
      <c r="AT609" s="1"/>
      <c r="AU609" s="1"/>
      <c r="AV609" s="4"/>
    </row>
    <row r="610" spans="1:48">
      <c r="A610" s="1"/>
      <c r="B610" s="72" t="s">
        <v>2247</v>
      </c>
      <c r="C610" s="72" t="s">
        <v>173</v>
      </c>
      <c r="D610" s="72" t="s">
        <v>774</v>
      </c>
      <c r="E610" s="18" t="s">
        <v>2722</v>
      </c>
      <c r="F610" s="73" t="s">
        <v>1087</v>
      </c>
      <c r="G610" s="72" t="s">
        <v>4852</v>
      </c>
      <c r="H610" s="8" t="s">
        <v>1088</v>
      </c>
      <c r="I610" s="8" t="s">
        <v>1089</v>
      </c>
      <c r="J610" s="8">
        <v>26719</v>
      </c>
      <c r="K610" s="8" t="s">
        <v>3100</v>
      </c>
      <c r="L610" s="4" t="s">
        <v>3725</v>
      </c>
      <c r="M610" s="8" t="s">
        <v>3726</v>
      </c>
      <c r="N610" s="8" t="s">
        <v>4046</v>
      </c>
      <c r="O610" s="8">
        <v>449</v>
      </c>
      <c r="P610" s="18"/>
      <c r="Q610" s="4"/>
      <c r="R610" s="4" t="s">
        <v>2727</v>
      </c>
      <c r="S610" s="8" t="s">
        <v>2713</v>
      </c>
      <c r="T610" s="1">
        <v>40679</v>
      </c>
      <c r="U610" s="85" t="str">
        <f t="shared" si="119"/>
        <v>Y</v>
      </c>
      <c r="V610" s="85" t="str">
        <f t="shared" si="120"/>
        <v>Y</v>
      </c>
      <c r="W610" s="32">
        <v>20157.599999999999</v>
      </c>
      <c r="X610" s="8" t="s">
        <v>697</v>
      </c>
      <c r="Y610" s="1">
        <v>40709</v>
      </c>
      <c r="Z610" s="1" t="s">
        <v>3589</v>
      </c>
      <c r="AA610" s="84" t="str">
        <f t="shared" si="121"/>
        <v>Y</v>
      </c>
      <c r="AB610" s="33">
        <v>2940</v>
      </c>
      <c r="AC610" s="15">
        <f t="shared" si="122"/>
        <v>2940</v>
      </c>
      <c r="AD610" s="1">
        <v>40909</v>
      </c>
      <c r="AE610" s="92" t="str">
        <f t="shared" si="123"/>
        <v>Complete</v>
      </c>
      <c r="AF610" s="1">
        <v>40878</v>
      </c>
      <c r="AG610" s="8" t="s">
        <v>2756</v>
      </c>
      <c r="AH610" s="89" t="str">
        <f t="shared" si="124"/>
        <v>No Build Required</v>
      </c>
      <c r="AI610" s="1" t="s">
        <v>4508</v>
      </c>
      <c r="AJ610" s="1" t="s">
        <v>4508</v>
      </c>
      <c r="AK610" s="84" t="str">
        <f>IF(Q610="",IF(U610="N","N/A",IF(AL610="","TBD",IF(AL610="N/A","N/A",IF(ISNUMBER(AL610),"Complete","")))),"Removed")</f>
        <v>Complete</v>
      </c>
      <c r="AL610" s="93">
        <v>40882</v>
      </c>
      <c r="AM610" s="89" t="str">
        <f>IF(Q610="",IF(AO610="","TBD",IF(AO610="N/A","N/A",IF(ISNUMBER(AO610),"Complete","TBD"))),"N/A")</f>
        <v>Complete</v>
      </c>
      <c r="AN610" s="1">
        <v>40912</v>
      </c>
      <c r="AO610" s="93">
        <v>40942</v>
      </c>
      <c r="AP610" s="97" t="str">
        <f>IF(Q610="",IF(AK610="Complete",IF(AM610="TBD","Waiting on Router","Ready"),"Pending Fiber Completion"),"Removed")</f>
        <v>Ready</v>
      </c>
      <c r="AQ610" s="1">
        <v>40913</v>
      </c>
      <c r="AR610" s="4"/>
      <c r="AS610" s="9">
        <v>1</v>
      </c>
      <c r="AT610" s="1"/>
      <c r="AU610" s="1"/>
      <c r="AV610" s="4"/>
    </row>
    <row r="611" spans="1:48">
      <c r="A611" s="1"/>
      <c r="B611" s="72" t="s">
        <v>2248</v>
      </c>
      <c r="C611" s="72" t="s">
        <v>173</v>
      </c>
      <c r="D611" s="72" t="s">
        <v>774</v>
      </c>
      <c r="E611" s="18" t="s">
        <v>2722</v>
      </c>
      <c r="F611" s="73" t="s">
        <v>1090</v>
      </c>
      <c r="G611" s="72" t="s">
        <v>4852</v>
      </c>
      <c r="H611" s="8" t="s">
        <v>1091</v>
      </c>
      <c r="I611" s="8" t="s">
        <v>111</v>
      </c>
      <c r="J611" s="8">
        <v>26726</v>
      </c>
      <c r="K611" s="8" t="s">
        <v>3099</v>
      </c>
      <c r="L611" s="4" t="s">
        <v>3725</v>
      </c>
      <c r="M611" s="8" t="s">
        <v>3726</v>
      </c>
      <c r="N611" s="8" t="s">
        <v>4371</v>
      </c>
      <c r="O611" s="8">
        <v>450</v>
      </c>
      <c r="P611" s="18"/>
      <c r="Q611" s="4"/>
      <c r="R611" s="4" t="s">
        <v>2727</v>
      </c>
      <c r="S611" s="8" t="s">
        <v>2713</v>
      </c>
      <c r="T611" s="1">
        <v>40799</v>
      </c>
      <c r="U611" s="85" t="str">
        <f t="shared" si="119"/>
        <v>Y</v>
      </c>
      <c r="V611" s="85" t="str">
        <f t="shared" si="120"/>
        <v>Y</v>
      </c>
      <c r="W611" s="32">
        <v>36567.019999999997</v>
      </c>
      <c r="X611" s="8" t="s">
        <v>2756</v>
      </c>
      <c r="Y611" s="1"/>
      <c r="Z611" s="1">
        <v>40856</v>
      </c>
      <c r="AA611" s="84" t="str">
        <f t="shared" si="121"/>
        <v>Y</v>
      </c>
      <c r="AB611" s="33">
        <v>4887</v>
      </c>
      <c r="AC611" s="15">
        <f t="shared" si="122"/>
        <v>4887</v>
      </c>
      <c r="AD611" s="1">
        <v>40909</v>
      </c>
      <c r="AE611" s="92" t="str">
        <f t="shared" si="123"/>
        <v>Complete</v>
      </c>
      <c r="AF611" s="1">
        <v>40904</v>
      </c>
      <c r="AG611" s="8" t="s">
        <v>2756</v>
      </c>
      <c r="AH611" s="89" t="str">
        <f t="shared" si="124"/>
        <v>No Build Required</v>
      </c>
      <c r="AI611" s="1" t="s">
        <v>4508</v>
      </c>
      <c r="AJ611" s="1" t="s">
        <v>4508</v>
      </c>
      <c r="AK611" s="84" t="str">
        <f>IF(Q611="",IF(U611="N","N/A",IF(AL611="","TBD",IF(AL611="N/A","N/A",IF(ISNUMBER(AL611),"Complete","")))),"Removed")</f>
        <v>Complete</v>
      </c>
      <c r="AL611" s="93">
        <v>40911</v>
      </c>
      <c r="AM611" s="89" t="str">
        <f>IF(Q611="",IF(AO611="","TBD",IF(AO611="N/A","N/A",IF(ISNUMBER(AO611),"Complete","TBD"))),"N/A")</f>
        <v>Complete</v>
      </c>
      <c r="AN611" s="1">
        <v>40912</v>
      </c>
      <c r="AO611" s="93">
        <v>40751</v>
      </c>
      <c r="AP611" s="97" t="str">
        <f>IF(Q611="",IF(AK611="Complete",IF(AM611="TBD","Waiting on Router","Ready"),"Pending Fiber Completion"),"Removed")</f>
        <v>Ready</v>
      </c>
      <c r="AQ611" s="1">
        <v>40913</v>
      </c>
      <c r="AR611" s="4"/>
      <c r="AS611" s="9">
        <v>1</v>
      </c>
      <c r="AT611" s="1"/>
      <c r="AU611" s="1"/>
      <c r="AV611" s="4"/>
    </row>
    <row r="612" spans="1:48">
      <c r="A612" s="1"/>
      <c r="B612" s="72" t="s">
        <v>2249</v>
      </c>
      <c r="C612" s="72" t="s">
        <v>173</v>
      </c>
      <c r="D612" s="72" t="s">
        <v>774</v>
      </c>
      <c r="E612" s="18" t="s">
        <v>2722</v>
      </c>
      <c r="F612" s="73" t="s">
        <v>1092</v>
      </c>
      <c r="G612" s="72" t="s">
        <v>4852</v>
      </c>
      <c r="H612" s="8" t="s">
        <v>1093</v>
      </c>
      <c r="I612" s="8" t="s">
        <v>1094</v>
      </c>
      <c r="J612" s="8">
        <v>26753</v>
      </c>
      <c r="K612" s="8" t="s">
        <v>3098</v>
      </c>
      <c r="L612" s="4" t="s">
        <v>3725</v>
      </c>
      <c r="M612" s="8" t="s">
        <v>3726</v>
      </c>
      <c r="N612" s="8" t="s">
        <v>4047</v>
      </c>
      <c r="O612" s="8">
        <v>451</v>
      </c>
      <c r="P612" s="18"/>
      <c r="Q612" s="4"/>
      <c r="R612" s="4" t="s">
        <v>2727</v>
      </c>
      <c r="S612" s="8" t="s">
        <v>2713</v>
      </c>
      <c r="T612" s="1">
        <v>40799</v>
      </c>
      <c r="U612" s="85" t="str">
        <f t="shared" si="119"/>
        <v>Y</v>
      </c>
      <c r="V612" s="85" t="str">
        <f t="shared" si="120"/>
        <v>Y</v>
      </c>
      <c r="W612" s="32">
        <v>51866.22</v>
      </c>
      <c r="X612" s="8" t="s">
        <v>697</v>
      </c>
      <c r="Y612" s="1">
        <v>40799</v>
      </c>
      <c r="Z612" s="1">
        <v>40856</v>
      </c>
      <c r="AA612" s="84" t="str">
        <f t="shared" si="121"/>
        <v>Y</v>
      </c>
      <c r="AB612" s="33">
        <v>2727</v>
      </c>
      <c r="AC612" s="15">
        <f t="shared" si="122"/>
        <v>2727</v>
      </c>
      <c r="AD612" s="1">
        <v>40909</v>
      </c>
      <c r="AE612" s="92" t="str">
        <f t="shared" si="123"/>
        <v>Complete</v>
      </c>
      <c r="AF612" s="1">
        <v>40885</v>
      </c>
      <c r="AG612" s="8" t="s">
        <v>697</v>
      </c>
      <c r="AH612" s="89" t="str">
        <f t="shared" si="124"/>
        <v>Complete</v>
      </c>
      <c r="AI612" s="1">
        <v>41044</v>
      </c>
      <c r="AJ612" s="1">
        <v>41092</v>
      </c>
      <c r="AK612" s="84" t="str">
        <f>IF(Q612="",IF(U612="N","N/A",IF(AL612="","TBD",IF(AL612="N/A","N/A",IF(ISNUMBER(AL612),"Complete","")))),"Removed")</f>
        <v>Complete</v>
      </c>
      <c r="AL612" s="94">
        <v>41054</v>
      </c>
      <c r="AM612" s="89" t="str">
        <f>IF(Q612="",IF(AO612="","TBD",IF(AO612="N/A","N/A",IF(ISNUMBER(AO612),"Complete","TBD"))),"N/A")</f>
        <v>Complete</v>
      </c>
      <c r="AN612" s="1">
        <v>41068</v>
      </c>
      <c r="AO612" s="93">
        <v>40751</v>
      </c>
      <c r="AP612" s="97" t="str">
        <f>IF(Q612="",IF(AK612="Complete",IF(AM612="TBD","Waiting on Router","Ready"),"Pending Fiber Completion"),"Removed")</f>
        <v>Ready</v>
      </c>
      <c r="AQ612" s="1">
        <v>41068</v>
      </c>
      <c r="AR612" s="4"/>
      <c r="AS612" s="9">
        <v>1</v>
      </c>
      <c r="AT612" s="1"/>
      <c r="AU612" s="1"/>
      <c r="AV612" s="4"/>
    </row>
    <row r="613" spans="1:48">
      <c r="A613" s="1"/>
      <c r="B613" s="72" t="s">
        <v>2250</v>
      </c>
      <c r="C613" s="72" t="s">
        <v>173</v>
      </c>
      <c r="D613" s="72" t="s">
        <v>774</v>
      </c>
      <c r="E613" s="18" t="s">
        <v>2722</v>
      </c>
      <c r="F613" s="73" t="s">
        <v>1095</v>
      </c>
      <c r="G613" s="72" t="s">
        <v>4852</v>
      </c>
      <c r="H613" s="8" t="s">
        <v>1096</v>
      </c>
      <c r="I613" s="8" t="s">
        <v>323</v>
      </c>
      <c r="J613" s="8">
        <v>26719</v>
      </c>
      <c r="K613" s="8" t="s">
        <v>3097</v>
      </c>
      <c r="L613" s="4" t="s">
        <v>3725</v>
      </c>
      <c r="M613" s="8" t="s">
        <v>3726</v>
      </c>
      <c r="N613" s="8" t="s">
        <v>4048</v>
      </c>
      <c r="O613" s="8">
        <v>452</v>
      </c>
      <c r="P613" s="18"/>
      <c r="Q613" s="4"/>
      <c r="R613" s="4" t="s">
        <v>2727</v>
      </c>
      <c r="S613" s="8" t="s">
        <v>2713</v>
      </c>
      <c r="T613" s="1">
        <v>40679</v>
      </c>
      <c r="U613" s="85" t="str">
        <f t="shared" si="119"/>
        <v>Y</v>
      </c>
      <c r="V613" s="85" t="str">
        <f t="shared" si="120"/>
        <v>Y</v>
      </c>
      <c r="W613" s="32">
        <v>20524.599999999999</v>
      </c>
      <c r="X613" s="8" t="s">
        <v>697</v>
      </c>
      <c r="Y613" s="1">
        <v>40709</v>
      </c>
      <c r="Z613" s="1">
        <v>40682</v>
      </c>
      <c r="AA613" s="84" t="str">
        <f t="shared" si="121"/>
        <v>Y</v>
      </c>
      <c r="AB613" s="33">
        <v>2690</v>
      </c>
      <c r="AC613" s="15">
        <f t="shared" si="122"/>
        <v>2690</v>
      </c>
      <c r="AD613" s="1">
        <v>40909</v>
      </c>
      <c r="AE613" s="92" t="str">
        <f t="shared" si="123"/>
        <v>Complete</v>
      </c>
      <c r="AF613" s="1">
        <v>40812</v>
      </c>
      <c r="AG613" s="8" t="s">
        <v>2756</v>
      </c>
      <c r="AH613" s="89" t="str">
        <f t="shared" si="124"/>
        <v>No Build Required</v>
      </c>
      <c r="AI613" s="1" t="s">
        <v>4508</v>
      </c>
      <c r="AJ613" s="1" t="s">
        <v>4508</v>
      </c>
      <c r="AK613" s="84" t="str">
        <f>IF(Q613="",IF(U613="N","N/A",IF(AL613="","TBD",IF(AL613="N/A","N/A",IF(ISNUMBER(AL613),"Complete","")))),"Removed")</f>
        <v>Complete</v>
      </c>
      <c r="AL613" s="93">
        <v>40882</v>
      </c>
      <c r="AM613" s="89" t="str">
        <f>IF(Q613="",IF(AO613="","TBD",IF(AO613="N/A","N/A",IF(ISNUMBER(AO613),"Complete","TBD"))),"N/A")</f>
        <v>Complete</v>
      </c>
      <c r="AN613" s="1">
        <v>40912</v>
      </c>
      <c r="AO613" s="93">
        <v>40751</v>
      </c>
      <c r="AP613" s="97" t="str">
        <f>IF(Q613="",IF(AK613="Complete",IF(AM613="TBD","Waiting on Router","Ready"),"Pending Fiber Completion"),"Removed")</f>
        <v>Ready</v>
      </c>
      <c r="AQ613" s="1">
        <v>40913</v>
      </c>
      <c r="AR613" s="4"/>
      <c r="AS613" s="9">
        <v>1</v>
      </c>
      <c r="AT613" s="1"/>
      <c r="AU613" s="1"/>
      <c r="AV613" s="4"/>
    </row>
    <row r="614" spans="1:48" ht="47.25">
      <c r="A614" s="1"/>
      <c r="B614" s="72" t="s">
        <v>2251</v>
      </c>
      <c r="C614" s="72" t="s">
        <v>173</v>
      </c>
      <c r="D614" s="72" t="s">
        <v>774</v>
      </c>
      <c r="E614" s="18" t="s">
        <v>2722</v>
      </c>
      <c r="F614" s="73" t="s">
        <v>1097</v>
      </c>
      <c r="G614" s="72" t="s">
        <v>4852</v>
      </c>
      <c r="H614" s="8" t="s">
        <v>1098</v>
      </c>
      <c r="I614" s="8" t="s">
        <v>1094</v>
      </c>
      <c r="J614" s="8">
        <v>26753</v>
      </c>
      <c r="K614" s="8" t="s">
        <v>3096</v>
      </c>
      <c r="L614" s="4" t="s">
        <v>3725</v>
      </c>
      <c r="M614" s="8" t="s">
        <v>3726</v>
      </c>
      <c r="N614" s="8" t="s">
        <v>4049</v>
      </c>
      <c r="O614" s="8">
        <v>453</v>
      </c>
      <c r="P614" s="18"/>
      <c r="Q614" s="4"/>
      <c r="R614" s="4" t="s">
        <v>2727</v>
      </c>
      <c r="S614" s="8" t="s">
        <v>2713</v>
      </c>
      <c r="T614" s="1">
        <v>40799</v>
      </c>
      <c r="U614" s="85" t="str">
        <f t="shared" si="119"/>
        <v>Y</v>
      </c>
      <c r="V614" s="85" t="str">
        <f t="shared" si="120"/>
        <v>Y</v>
      </c>
      <c r="W614" s="32">
        <v>42958.13</v>
      </c>
      <c r="X614" s="8" t="s">
        <v>697</v>
      </c>
      <c r="Y614" s="1">
        <v>40801</v>
      </c>
      <c r="Z614" s="1">
        <v>40856</v>
      </c>
      <c r="AA614" s="84" t="str">
        <f t="shared" si="121"/>
        <v>Y</v>
      </c>
      <c r="AB614" s="33">
        <v>3157</v>
      </c>
      <c r="AC614" s="15">
        <f t="shared" si="122"/>
        <v>3157</v>
      </c>
      <c r="AD614" s="1">
        <v>40909</v>
      </c>
      <c r="AE614" s="92" t="str">
        <f t="shared" si="123"/>
        <v>Complete</v>
      </c>
      <c r="AF614" s="1">
        <v>40876</v>
      </c>
      <c r="AG614" s="8" t="s">
        <v>697</v>
      </c>
      <c r="AH614" s="89" t="str">
        <f t="shared" si="124"/>
        <v>Complete</v>
      </c>
      <c r="AI614" s="1">
        <v>41159</v>
      </c>
      <c r="AJ614" s="1">
        <v>41205</v>
      </c>
      <c r="AK614" s="84" t="str">
        <f>IF(Q614="",IF(U614="N","N/A",IF(AL614="","TBD",IF(AL614="N/A","N/A",IF(ISNUMBER(AL614),"Complete","")))),"Removed")</f>
        <v>Complete</v>
      </c>
      <c r="AL614" s="94">
        <v>41204</v>
      </c>
      <c r="AM614" s="89" t="str">
        <f>IF(Q614="",IF(AO614="","TBD",IF(AO614="N/A","N/A",IF(ISNUMBER(AO614),"Complete","TBD"))),"N/A")</f>
        <v>Complete</v>
      </c>
      <c r="AN614" s="1"/>
      <c r="AO614" s="93">
        <v>40942</v>
      </c>
      <c r="AP614" s="97" t="str">
        <f>IF(Q614="",IF(AK614="Complete",IF(AM614="TBD","Waiting on Router","Ready"),"Pending Fiber Completion"),"Removed")</f>
        <v>Ready</v>
      </c>
      <c r="AQ614" s="1"/>
      <c r="AR614" s="4" t="s">
        <v>4910</v>
      </c>
      <c r="AS614" s="9">
        <v>1</v>
      </c>
      <c r="AT614" s="1"/>
      <c r="AU614" s="1"/>
      <c r="AV614" s="4"/>
    </row>
    <row r="615" spans="1:48">
      <c r="A615" s="2"/>
      <c r="B615" s="73" t="s">
        <v>2252</v>
      </c>
      <c r="C615" s="73" t="s">
        <v>173</v>
      </c>
      <c r="D615" s="73" t="s">
        <v>774</v>
      </c>
      <c r="E615" s="4" t="s">
        <v>2722</v>
      </c>
      <c r="F615" s="73" t="s">
        <v>1099</v>
      </c>
      <c r="G615" s="73" t="s">
        <v>4852</v>
      </c>
      <c r="H615" s="4" t="s">
        <v>1100</v>
      </c>
      <c r="I615" s="4" t="s">
        <v>111</v>
      </c>
      <c r="J615" s="4">
        <v>26726</v>
      </c>
      <c r="K615" s="4" t="s">
        <v>3095</v>
      </c>
      <c r="L615" s="4" t="s">
        <v>3725</v>
      </c>
      <c r="M615" s="4" t="s">
        <v>3726</v>
      </c>
      <c r="N615" s="4" t="s">
        <v>4372</v>
      </c>
      <c r="O615" s="4">
        <v>454</v>
      </c>
      <c r="P615" s="4"/>
      <c r="Q615" s="4"/>
      <c r="R615" s="4" t="s">
        <v>2727</v>
      </c>
      <c r="S615" s="4" t="s">
        <v>2713</v>
      </c>
      <c r="T615" s="2">
        <v>40799</v>
      </c>
      <c r="U615" s="86" t="str">
        <f t="shared" si="119"/>
        <v>Y</v>
      </c>
      <c r="V615" s="86" t="str">
        <f t="shared" si="120"/>
        <v>Y</v>
      </c>
      <c r="W615" s="34">
        <v>72972.5</v>
      </c>
      <c r="X615" s="4" t="s">
        <v>2756</v>
      </c>
      <c r="Y615" s="2"/>
      <c r="Z615" s="2">
        <v>40802</v>
      </c>
      <c r="AA615" s="84" t="str">
        <f t="shared" si="121"/>
        <v>Y</v>
      </c>
      <c r="AB615" s="35">
        <v>6915</v>
      </c>
      <c r="AC615" s="15">
        <f t="shared" si="122"/>
        <v>6915</v>
      </c>
      <c r="AD615" s="2">
        <v>40909</v>
      </c>
      <c r="AE615" s="92" t="str">
        <f t="shared" si="123"/>
        <v>Complete</v>
      </c>
      <c r="AF615" s="2">
        <v>40876</v>
      </c>
      <c r="AG615" s="4" t="s">
        <v>2756</v>
      </c>
      <c r="AH615" s="89" t="str">
        <f t="shared" si="124"/>
        <v>No Build Required</v>
      </c>
      <c r="AI615" s="1" t="s">
        <v>4508</v>
      </c>
      <c r="AJ615" s="1" t="s">
        <v>4508</v>
      </c>
      <c r="AK615" s="84" t="str">
        <f>IF(Q615="",IF(U615="N","N/A",IF(AL615="","TBD",IF(AL615="N/A","N/A",IF(ISNUMBER(AL615),"Complete","")))),"Removed")</f>
        <v>Complete</v>
      </c>
      <c r="AL615" s="94">
        <v>40876</v>
      </c>
      <c r="AM615" s="89" t="str">
        <f>IF(Q615="",IF(AO615="","TBD",IF(AO615="N/A","N/A",IF(ISNUMBER(AO615),"Complete","TBD"))),"N/A")</f>
        <v>Complete</v>
      </c>
      <c r="AN615" s="2">
        <v>40956</v>
      </c>
      <c r="AO615" s="94">
        <v>40750</v>
      </c>
      <c r="AP615" s="97" t="str">
        <f>IF(Q615="",IF(AK615="Complete",IF(AM615="TBD","Waiting on Router","Ready"),"Pending Fiber Completion"),"Removed")</f>
        <v>Ready</v>
      </c>
      <c r="AQ615" s="2">
        <v>40956</v>
      </c>
      <c r="AR615" s="4"/>
      <c r="AS615" s="7">
        <v>1</v>
      </c>
      <c r="AT615" s="2"/>
      <c r="AU615" s="2"/>
      <c r="AV615" s="4"/>
    </row>
    <row r="616" spans="1:48">
      <c r="A616" s="2"/>
      <c r="B616" s="73" t="s">
        <v>2253</v>
      </c>
      <c r="C616" s="73" t="s">
        <v>173</v>
      </c>
      <c r="D616" s="73" t="s">
        <v>774</v>
      </c>
      <c r="E616" s="4" t="s">
        <v>2722</v>
      </c>
      <c r="F616" s="73" t="s">
        <v>1101</v>
      </c>
      <c r="G616" s="73" t="s">
        <v>4852</v>
      </c>
      <c r="H616" s="4" t="s">
        <v>1102</v>
      </c>
      <c r="I616" s="4" t="s">
        <v>111</v>
      </c>
      <c r="J616" s="4">
        <v>26726</v>
      </c>
      <c r="K616" s="4" t="s">
        <v>3094</v>
      </c>
      <c r="L616" s="4" t="s">
        <v>3725</v>
      </c>
      <c r="M616" s="4" t="s">
        <v>3726</v>
      </c>
      <c r="N616" s="4" t="s">
        <v>4050</v>
      </c>
      <c r="O616" s="4">
        <v>455</v>
      </c>
      <c r="P616" s="4"/>
      <c r="Q616" s="4"/>
      <c r="R616" s="4" t="s">
        <v>2727</v>
      </c>
      <c r="S616" s="4" t="s">
        <v>2713</v>
      </c>
      <c r="T616" s="2">
        <v>40799</v>
      </c>
      <c r="U616" s="86" t="str">
        <f t="shared" si="119"/>
        <v>Y</v>
      </c>
      <c r="V616" s="86" t="str">
        <f t="shared" si="120"/>
        <v>Y</v>
      </c>
      <c r="W616" s="34">
        <v>159666.04</v>
      </c>
      <c r="X616" s="4" t="s">
        <v>2756</v>
      </c>
      <c r="Y616" s="2"/>
      <c r="Z616" s="2">
        <v>40802</v>
      </c>
      <c r="AA616" s="84" t="str">
        <f t="shared" si="121"/>
        <v>Y</v>
      </c>
      <c r="AB616" s="35">
        <v>22210</v>
      </c>
      <c r="AC616" s="15">
        <f t="shared" si="122"/>
        <v>22210</v>
      </c>
      <c r="AD616" s="2">
        <v>40909</v>
      </c>
      <c r="AE616" s="92" t="str">
        <f t="shared" si="123"/>
        <v>Complete</v>
      </c>
      <c r="AF616" s="2">
        <v>40897</v>
      </c>
      <c r="AG616" s="4" t="s">
        <v>2756</v>
      </c>
      <c r="AH616" s="89" t="str">
        <f t="shared" si="124"/>
        <v>No Build Required</v>
      </c>
      <c r="AI616" s="1" t="s">
        <v>4508</v>
      </c>
      <c r="AJ616" s="1" t="s">
        <v>4508</v>
      </c>
      <c r="AK616" s="84" t="str">
        <f>IF(Q616="",IF(U616="N","N/A",IF(AL616="","TBD",IF(AL616="N/A","N/A",IF(ISNUMBER(AL616),"Complete","")))),"Removed")</f>
        <v>Complete</v>
      </c>
      <c r="AL616" s="94">
        <v>40897</v>
      </c>
      <c r="AM616" s="89" t="str">
        <f>IF(Q616="",IF(AO616="","TBD",IF(AO616="N/A","N/A",IF(ISNUMBER(AO616),"Complete","TBD"))),"N/A")</f>
        <v>Complete</v>
      </c>
      <c r="AN616" s="2">
        <v>40912</v>
      </c>
      <c r="AO616" s="94">
        <v>40750</v>
      </c>
      <c r="AP616" s="97" t="str">
        <f>IF(Q616="",IF(AK616="Complete",IF(AM616="TBD","Waiting on Router","Ready"),"Pending Fiber Completion"),"Removed")</f>
        <v>Ready</v>
      </c>
      <c r="AQ616" s="2">
        <v>40913</v>
      </c>
      <c r="AR616" s="4"/>
      <c r="AS616" s="7">
        <v>1</v>
      </c>
      <c r="AT616" s="2"/>
      <c r="AU616" s="2"/>
      <c r="AV616" s="4"/>
    </row>
    <row r="617" spans="1:48">
      <c r="A617" s="1"/>
      <c r="B617" s="72" t="s">
        <v>2254</v>
      </c>
      <c r="C617" s="72" t="s">
        <v>173</v>
      </c>
      <c r="D617" s="72" t="s">
        <v>774</v>
      </c>
      <c r="E617" s="18" t="s">
        <v>2722</v>
      </c>
      <c r="F617" s="73" t="s">
        <v>1103</v>
      </c>
      <c r="G617" s="72" t="s">
        <v>4852</v>
      </c>
      <c r="H617" s="8" t="s">
        <v>1104</v>
      </c>
      <c r="I617" s="8" t="s">
        <v>111</v>
      </c>
      <c r="J617" s="8">
        <v>26726</v>
      </c>
      <c r="K617" s="8" t="s">
        <v>3093</v>
      </c>
      <c r="L617" s="4" t="s">
        <v>3725</v>
      </c>
      <c r="M617" s="8" t="s">
        <v>3726</v>
      </c>
      <c r="N617" s="8" t="s">
        <v>4051</v>
      </c>
      <c r="O617" s="8">
        <v>456</v>
      </c>
      <c r="P617" s="18"/>
      <c r="Q617" s="4"/>
      <c r="R617" s="4" t="s">
        <v>2727</v>
      </c>
      <c r="S617" s="8" t="s">
        <v>2713</v>
      </c>
      <c r="T617" s="1">
        <v>40799</v>
      </c>
      <c r="U617" s="85" t="str">
        <f t="shared" si="119"/>
        <v>Y</v>
      </c>
      <c r="V617" s="85" t="str">
        <f t="shared" si="120"/>
        <v>Y</v>
      </c>
      <c r="W617" s="32">
        <v>5373.3</v>
      </c>
      <c r="X617" s="8" t="s">
        <v>2756</v>
      </c>
      <c r="Y617" s="1"/>
      <c r="Z617" s="1">
        <v>40856</v>
      </c>
      <c r="AA617" s="84" t="str">
        <f t="shared" si="121"/>
        <v>Y</v>
      </c>
      <c r="AB617" s="33">
        <v>905</v>
      </c>
      <c r="AC617" s="15">
        <f t="shared" si="122"/>
        <v>905</v>
      </c>
      <c r="AD617" s="1">
        <v>40909</v>
      </c>
      <c r="AE617" s="92" t="str">
        <f t="shared" si="123"/>
        <v>Complete</v>
      </c>
      <c r="AF617" s="1">
        <v>40892</v>
      </c>
      <c r="AG617" s="8" t="s">
        <v>2756</v>
      </c>
      <c r="AH617" s="89" t="str">
        <f t="shared" si="124"/>
        <v>No Build Required</v>
      </c>
      <c r="AI617" s="1" t="s">
        <v>4508</v>
      </c>
      <c r="AJ617" s="1" t="s">
        <v>4508</v>
      </c>
      <c r="AK617" s="84" t="str">
        <f>IF(Q617="",IF(U617="N","N/A",IF(AL617="","TBD",IF(AL617="N/A","N/A",IF(ISNUMBER(AL617),"Complete","")))),"Removed")</f>
        <v>Complete</v>
      </c>
      <c r="AL617" s="93">
        <v>40890</v>
      </c>
      <c r="AM617" s="89" t="str">
        <f>IF(Q617="",IF(AO617="","TBD",IF(AO617="N/A","N/A",IF(ISNUMBER(AO617),"Complete","TBD"))),"N/A")</f>
        <v>Complete</v>
      </c>
      <c r="AN617" s="1">
        <v>40912</v>
      </c>
      <c r="AO617" s="93">
        <v>40752</v>
      </c>
      <c r="AP617" s="97" t="str">
        <f>IF(Q617="",IF(AK617="Complete",IF(AM617="TBD","Waiting on Router","Ready"),"Pending Fiber Completion"),"Removed")</f>
        <v>Ready</v>
      </c>
      <c r="AQ617" s="1">
        <v>40913</v>
      </c>
      <c r="AR617" s="4"/>
      <c r="AS617" s="9">
        <v>1</v>
      </c>
      <c r="AT617" s="1"/>
      <c r="AU617" s="1"/>
      <c r="AV617" s="4"/>
    </row>
    <row r="618" spans="1:48">
      <c r="A618" s="1"/>
      <c r="B618" s="72" t="s">
        <v>2313</v>
      </c>
      <c r="C618" s="72" t="s">
        <v>173</v>
      </c>
      <c r="D618" s="72" t="s">
        <v>774</v>
      </c>
      <c r="E618" s="18" t="s">
        <v>2722</v>
      </c>
      <c r="F618" s="73" t="s">
        <v>1105</v>
      </c>
      <c r="G618" s="72" t="s">
        <v>4852</v>
      </c>
      <c r="H618" s="8" t="s">
        <v>1106</v>
      </c>
      <c r="I618" s="8" t="s">
        <v>111</v>
      </c>
      <c r="J618" s="8">
        <v>26726</v>
      </c>
      <c r="K618" s="8" t="s">
        <v>3092</v>
      </c>
      <c r="L618" s="4" t="s">
        <v>3725</v>
      </c>
      <c r="M618" s="8" t="s">
        <v>3726</v>
      </c>
      <c r="N618" s="8" t="s">
        <v>6805</v>
      </c>
      <c r="O618" s="8">
        <v>457</v>
      </c>
      <c r="P618" s="18"/>
      <c r="Q618" s="4"/>
      <c r="R618" s="4" t="s">
        <v>2727</v>
      </c>
      <c r="S618" s="8" t="s">
        <v>2713</v>
      </c>
      <c r="T618" s="1">
        <v>40799</v>
      </c>
      <c r="U618" s="85" t="str">
        <f t="shared" si="119"/>
        <v>Y</v>
      </c>
      <c r="V618" s="85" t="str">
        <f t="shared" si="120"/>
        <v>Y</v>
      </c>
      <c r="W618" s="32">
        <v>18052.099999999999</v>
      </c>
      <c r="X618" s="8" t="s">
        <v>2756</v>
      </c>
      <c r="Y618" s="1"/>
      <c r="Z618" s="1">
        <v>40802</v>
      </c>
      <c r="AA618" s="84" t="str">
        <f t="shared" si="121"/>
        <v>Y</v>
      </c>
      <c r="AB618" s="33">
        <v>2445</v>
      </c>
      <c r="AC618" s="15">
        <f t="shared" si="122"/>
        <v>2445</v>
      </c>
      <c r="AD618" s="1">
        <v>40909</v>
      </c>
      <c r="AE618" s="92" t="str">
        <f t="shared" si="123"/>
        <v>Complete</v>
      </c>
      <c r="AF618" s="1">
        <v>40876</v>
      </c>
      <c r="AG618" s="8" t="s">
        <v>2756</v>
      </c>
      <c r="AH618" s="89" t="str">
        <f t="shared" si="124"/>
        <v>No Build Required</v>
      </c>
      <c r="AI618" s="1" t="s">
        <v>4508</v>
      </c>
      <c r="AJ618" s="1" t="s">
        <v>4508</v>
      </c>
      <c r="AK618" s="84" t="str">
        <f>IF(Q618="",IF(U618="N","N/A",IF(AL618="","TBD",IF(AL618="N/A","N/A",IF(ISNUMBER(AL618),"Complete","")))),"Removed")</f>
        <v>Complete</v>
      </c>
      <c r="AL618" s="93">
        <v>40876</v>
      </c>
      <c r="AM618" s="89" t="str">
        <f>IF(Q618="",IF(AO618="","TBD",IF(AO618="N/A","N/A",IF(ISNUMBER(AO618),"Complete","TBD"))),"N/A")</f>
        <v>Complete</v>
      </c>
      <c r="AN618" s="1">
        <v>40912</v>
      </c>
      <c r="AO618" s="93">
        <v>40750</v>
      </c>
      <c r="AP618" s="97" t="str">
        <f>IF(Q618="",IF(AK618="Complete",IF(AM618="TBD","Waiting on Router","Ready"),"Pending Fiber Completion"),"Removed")</f>
        <v>Ready</v>
      </c>
      <c r="AQ618" s="1">
        <v>40913</v>
      </c>
      <c r="AR618" s="4" t="s">
        <v>6927</v>
      </c>
      <c r="AS618" s="9">
        <v>1</v>
      </c>
      <c r="AT618" s="1"/>
      <c r="AU618" s="1"/>
      <c r="AV618" s="4"/>
    </row>
    <row r="619" spans="1:48">
      <c r="A619" s="1"/>
      <c r="B619" s="72" t="s">
        <v>2314</v>
      </c>
      <c r="C619" s="72" t="s">
        <v>173</v>
      </c>
      <c r="D619" s="72" t="s">
        <v>774</v>
      </c>
      <c r="E619" s="18" t="s">
        <v>2722</v>
      </c>
      <c r="F619" s="73" t="s">
        <v>1107</v>
      </c>
      <c r="G619" s="72" t="s">
        <v>4852</v>
      </c>
      <c r="H619" s="8" t="s">
        <v>1108</v>
      </c>
      <c r="I619" s="8" t="s">
        <v>1109</v>
      </c>
      <c r="J619" s="8">
        <v>26743</v>
      </c>
      <c r="K619" s="8" t="s">
        <v>3091</v>
      </c>
      <c r="L619" s="4" t="s">
        <v>3725</v>
      </c>
      <c r="M619" s="8" t="s">
        <v>3726</v>
      </c>
      <c r="N619" s="8" t="s">
        <v>4052</v>
      </c>
      <c r="O619" s="8">
        <v>458</v>
      </c>
      <c r="P619" s="18"/>
      <c r="Q619" s="4"/>
      <c r="R619" s="4" t="s">
        <v>2727</v>
      </c>
      <c r="S619" s="8" t="s">
        <v>2713</v>
      </c>
      <c r="T619" s="1">
        <v>40799</v>
      </c>
      <c r="U619" s="85" t="str">
        <f t="shared" si="119"/>
        <v>Y</v>
      </c>
      <c r="V619" s="85" t="str">
        <f t="shared" si="120"/>
        <v>Y</v>
      </c>
      <c r="W619" s="32">
        <v>94281.4</v>
      </c>
      <c r="X619" s="8" t="s">
        <v>697</v>
      </c>
      <c r="Y619" s="1">
        <v>40799</v>
      </c>
      <c r="Z619" s="1">
        <v>40857</v>
      </c>
      <c r="AA619" s="84" t="str">
        <f t="shared" si="121"/>
        <v>Y</v>
      </c>
      <c r="AB619" s="33">
        <v>12690</v>
      </c>
      <c r="AC619" s="15">
        <f t="shared" si="122"/>
        <v>12690</v>
      </c>
      <c r="AD619" s="1">
        <v>40909</v>
      </c>
      <c r="AE619" s="92" t="str">
        <f t="shared" si="123"/>
        <v>Complete</v>
      </c>
      <c r="AF619" s="1">
        <v>40898</v>
      </c>
      <c r="AG619" s="8" t="s">
        <v>2756</v>
      </c>
      <c r="AH619" s="89" t="str">
        <f t="shared" si="124"/>
        <v>No Build Required</v>
      </c>
      <c r="AI619" s="1" t="s">
        <v>4508</v>
      </c>
      <c r="AJ619" s="1" t="s">
        <v>4508</v>
      </c>
      <c r="AK619" s="84" t="str">
        <f>IF(Q619="",IF(U619="N","N/A",IF(AL619="","TBD",IF(AL619="N/A","N/A",IF(ISNUMBER(AL619),"Complete","")))),"Removed")</f>
        <v>Complete</v>
      </c>
      <c r="AL619" s="93">
        <v>40898</v>
      </c>
      <c r="AM619" s="89" t="str">
        <f>IF(Q619="",IF(AO619="","TBD",IF(AO619="N/A","N/A",IF(ISNUMBER(AO619),"Complete","TBD"))),"N/A")</f>
        <v>Complete</v>
      </c>
      <c r="AN619" s="1">
        <v>40912</v>
      </c>
      <c r="AO619" s="93">
        <v>40750</v>
      </c>
      <c r="AP619" s="97" t="str">
        <f>IF(Q619="",IF(AK619="Complete",IF(AM619="TBD","Waiting on Router","Ready"),"Pending Fiber Completion"),"Removed")</f>
        <v>Ready</v>
      </c>
      <c r="AQ619" s="1">
        <v>40913</v>
      </c>
      <c r="AR619" s="4"/>
      <c r="AS619" s="9">
        <v>1</v>
      </c>
      <c r="AT619" s="1"/>
      <c r="AU619" s="1"/>
      <c r="AV619" s="4"/>
    </row>
    <row r="620" spans="1:48">
      <c r="A620" s="1"/>
      <c r="B620" s="72" t="s">
        <v>2315</v>
      </c>
      <c r="C620" s="72" t="s">
        <v>173</v>
      </c>
      <c r="D620" s="72" t="s">
        <v>774</v>
      </c>
      <c r="E620" s="18" t="s">
        <v>2722</v>
      </c>
      <c r="F620" s="73" t="s">
        <v>1110</v>
      </c>
      <c r="G620" s="72" t="s">
        <v>4852</v>
      </c>
      <c r="H620" s="8" t="s">
        <v>1111</v>
      </c>
      <c r="I620" s="8" t="s">
        <v>1112</v>
      </c>
      <c r="J620" s="8">
        <v>26767</v>
      </c>
      <c r="K620" s="8" t="s">
        <v>3090</v>
      </c>
      <c r="L620" s="4" t="s">
        <v>3725</v>
      </c>
      <c r="M620" s="8" t="s">
        <v>3726</v>
      </c>
      <c r="N620" s="8" t="s">
        <v>4053</v>
      </c>
      <c r="O620" s="8">
        <v>459</v>
      </c>
      <c r="P620" s="18"/>
      <c r="Q620" s="4"/>
      <c r="R620" s="4" t="s">
        <v>2727</v>
      </c>
      <c r="S620" s="8" t="s">
        <v>2713</v>
      </c>
      <c r="T620" s="1">
        <v>40799</v>
      </c>
      <c r="U620" s="85" t="str">
        <f t="shared" si="119"/>
        <v>Y</v>
      </c>
      <c r="V620" s="85" t="str">
        <f t="shared" si="120"/>
        <v>Y</v>
      </c>
      <c r="W620" s="32">
        <v>29909.040000000001</v>
      </c>
      <c r="X620" s="8" t="s">
        <v>2756</v>
      </c>
      <c r="Y620" s="1"/>
      <c r="Z620" s="1">
        <v>40856</v>
      </c>
      <c r="AA620" s="84" t="str">
        <f t="shared" si="121"/>
        <v>Y</v>
      </c>
      <c r="AB620" s="33">
        <v>1040</v>
      </c>
      <c r="AC620" s="15">
        <f t="shared" si="122"/>
        <v>1040</v>
      </c>
      <c r="AD620" s="1">
        <v>40909</v>
      </c>
      <c r="AE620" s="92" t="str">
        <f t="shared" si="123"/>
        <v>Complete</v>
      </c>
      <c r="AF620" s="1">
        <v>40907</v>
      </c>
      <c r="AG620" s="8" t="s">
        <v>2756</v>
      </c>
      <c r="AH620" s="89" t="str">
        <f t="shared" si="124"/>
        <v>No Build Required</v>
      </c>
      <c r="AI620" s="1" t="s">
        <v>4508</v>
      </c>
      <c r="AJ620" s="1" t="s">
        <v>4508</v>
      </c>
      <c r="AK620" s="84" t="str">
        <f>IF(Q620="",IF(U620="N","N/A",IF(AL620="","TBD",IF(AL620="N/A","N/A",IF(ISNUMBER(AL620),"Complete","")))),"Removed")</f>
        <v>Complete</v>
      </c>
      <c r="AL620" s="93">
        <v>40911</v>
      </c>
      <c r="AM620" s="89" t="str">
        <f>IF(Q620="",IF(AO620="","TBD",IF(AO620="N/A","N/A",IF(ISNUMBER(AO620),"Complete","TBD"))),"N/A")</f>
        <v>Complete</v>
      </c>
      <c r="AN620" s="1">
        <v>40912</v>
      </c>
      <c r="AO620" s="93">
        <v>40751</v>
      </c>
      <c r="AP620" s="97" t="str">
        <f>IF(Q620="",IF(AK620="Complete",IF(AM620="TBD","Waiting on Router","Ready"),"Pending Fiber Completion"),"Removed")</f>
        <v>Ready</v>
      </c>
      <c r="AQ620" s="1">
        <v>40913</v>
      </c>
      <c r="AR620" s="4"/>
      <c r="AS620" s="9">
        <v>1</v>
      </c>
      <c r="AT620" s="1"/>
      <c r="AU620" s="1"/>
      <c r="AV620" s="4"/>
    </row>
    <row r="621" spans="1:48">
      <c r="A621" s="2"/>
      <c r="B621" s="73" t="s">
        <v>2316</v>
      </c>
      <c r="C621" s="73" t="s">
        <v>173</v>
      </c>
      <c r="D621" s="73" t="s">
        <v>774</v>
      </c>
      <c r="E621" s="3" t="s">
        <v>2722</v>
      </c>
      <c r="F621" s="73" t="s">
        <v>6908</v>
      </c>
      <c r="G621" s="73" t="s">
        <v>4852</v>
      </c>
      <c r="H621" s="4" t="s">
        <v>1405</v>
      </c>
      <c r="I621" s="4" t="s">
        <v>551</v>
      </c>
      <c r="J621" s="4">
        <v>26710</v>
      </c>
      <c r="K621" s="4" t="s">
        <v>3089</v>
      </c>
      <c r="L621" s="4" t="s">
        <v>3725</v>
      </c>
      <c r="M621" s="4" t="s">
        <v>3726</v>
      </c>
      <c r="N621" s="4" t="s">
        <v>4054</v>
      </c>
      <c r="O621" s="4">
        <v>460</v>
      </c>
      <c r="P621" s="3"/>
      <c r="Q621" s="4"/>
      <c r="R621" s="4" t="s">
        <v>2727</v>
      </c>
      <c r="S621" s="4" t="s">
        <v>2713</v>
      </c>
      <c r="T621" s="2">
        <v>40679</v>
      </c>
      <c r="U621" s="88" t="str">
        <f t="shared" si="119"/>
        <v>Y</v>
      </c>
      <c r="V621" s="88" t="str">
        <f t="shared" si="120"/>
        <v>Y</v>
      </c>
      <c r="W621" s="34">
        <v>9768.7000000000007</v>
      </c>
      <c r="X621" s="4" t="s">
        <v>697</v>
      </c>
      <c r="Y621" s="2">
        <v>40709</v>
      </c>
      <c r="Z621" s="2">
        <v>40682</v>
      </c>
      <c r="AA621" s="84" t="str">
        <f t="shared" si="121"/>
        <v>Y</v>
      </c>
      <c r="AB621" s="35">
        <v>1195</v>
      </c>
      <c r="AC621" s="15">
        <f t="shared" si="122"/>
        <v>1195</v>
      </c>
      <c r="AD621" s="2">
        <v>40878</v>
      </c>
      <c r="AE621" s="92" t="str">
        <f t="shared" si="123"/>
        <v>Complete</v>
      </c>
      <c r="AF621" s="2">
        <v>40865</v>
      </c>
      <c r="AG621" s="4" t="s">
        <v>697</v>
      </c>
      <c r="AH621" s="89" t="str">
        <f t="shared" si="124"/>
        <v>Complete</v>
      </c>
      <c r="AI621" s="2" t="s">
        <v>4508</v>
      </c>
      <c r="AJ621" s="2">
        <v>41333</v>
      </c>
      <c r="AK621" s="84" t="str">
        <f>IF(Q621="",IF(U621="N","N/A",IF(AL621="","TBD",IF(AL621="N/A","N/A",IF(ISNUMBER(AL621),"Complete","")))),"Removed")</f>
        <v>Complete</v>
      </c>
      <c r="AL621" s="94">
        <v>40865</v>
      </c>
      <c r="AM621" s="89" t="str">
        <f>IF(Q621="",IF(AO621="","TBD",IF(AO621="N/A","N/A",IF(ISNUMBER(AO621),"Complete","TBD"))),"N/A")</f>
        <v>Complete</v>
      </c>
      <c r="AN621" s="2">
        <v>40912</v>
      </c>
      <c r="AO621" s="94">
        <v>40798</v>
      </c>
      <c r="AP621" s="97" t="str">
        <f>IF(Q621="",IF(AK621="Complete",IF(AM621="TBD","Waiting on Router","Ready"),"Pending Fiber Completion"),"Removed")</f>
        <v>Ready</v>
      </c>
      <c r="AQ621" s="2">
        <v>40913</v>
      </c>
      <c r="AR621" s="4" t="s">
        <v>6672</v>
      </c>
      <c r="AS621" s="7">
        <v>1</v>
      </c>
      <c r="AT621" s="2"/>
      <c r="AU621" s="2"/>
      <c r="AV621" s="4"/>
    </row>
    <row r="622" spans="1:48">
      <c r="A622" s="2"/>
      <c r="B622" s="73" t="s">
        <v>2317</v>
      </c>
      <c r="C622" s="73" t="s">
        <v>173</v>
      </c>
      <c r="D622" s="73" t="s">
        <v>763</v>
      </c>
      <c r="E622" s="4" t="s">
        <v>2722</v>
      </c>
      <c r="F622" s="73" t="s">
        <v>321</v>
      </c>
      <c r="G622" s="73" t="s">
        <v>4852</v>
      </c>
      <c r="H622" s="4" t="s">
        <v>322</v>
      </c>
      <c r="I622" s="4" t="s">
        <v>323</v>
      </c>
      <c r="J622" s="4"/>
      <c r="K622" s="4" t="s">
        <v>3088</v>
      </c>
      <c r="L622" s="4"/>
      <c r="M622" s="4"/>
      <c r="N622" s="4" t="s">
        <v>4121</v>
      </c>
      <c r="O622" s="4">
        <v>820</v>
      </c>
      <c r="P622" s="4"/>
      <c r="Q622" s="4"/>
      <c r="R622" s="4" t="s">
        <v>2727</v>
      </c>
      <c r="S622" s="4" t="s">
        <v>2712</v>
      </c>
      <c r="T622" s="2">
        <v>40679</v>
      </c>
      <c r="U622" s="86" t="str">
        <f t="shared" si="119"/>
        <v>Y</v>
      </c>
      <c r="V622" s="86" t="str">
        <f t="shared" si="120"/>
        <v>Y</v>
      </c>
      <c r="W622" s="34">
        <v>14244.7</v>
      </c>
      <c r="X622" s="4" t="s">
        <v>697</v>
      </c>
      <c r="Y622" s="2">
        <v>40709</v>
      </c>
      <c r="Z622" s="2">
        <v>40682</v>
      </c>
      <c r="AA622" s="84" t="str">
        <f t="shared" si="121"/>
        <v>Y</v>
      </c>
      <c r="AB622" s="35">
        <v>1795</v>
      </c>
      <c r="AC622" s="15">
        <f t="shared" si="122"/>
        <v>1795</v>
      </c>
      <c r="AD622" s="2">
        <v>40909</v>
      </c>
      <c r="AE622" s="92" t="str">
        <f t="shared" si="123"/>
        <v>Complete</v>
      </c>
      <c r="AF622" s="2">
        <v>40878</v>
      </c>
      <c r="AG622" s="4" t="s">
        <v>2756</v>
      </c>
      <c r="AH622" s="89" t="str">
        <f t="shared" si="124"/>
        <v>No Build Required</v>
      </c>
      <c r="AI622" s="1" t="s">
        <v>4508</v>
      </c>
      <c r="AJ622" s="1" t="s">
        <v>4508</v>
      </c>
      <c r="AK622" s="84" t="str">
        <f>IF(Q622="",IF(U622="N","N/A",IF(AL622="","TBD",IF(AL622="N/A","N/A",IF(ISNUMBER(AL622),"Complete","")))),"Removed")</f>
        <v>Complete</v>
      </c>
      <c r="AL622" s="94">
        <v>40882</v>
      </c>
      <c r="AM622" s="89" t="str">
        <f>IF(Q622="",IF(AO622="","TBD",IF(AO622="N/A","N/A",IF(ISNUMBER(AO622),"Complete","TBD"))),"N/A")</f>
        <v>Complete</v>
      </c>
      <c r="AN622" s="1">
        <v>41131</v>
      </c>
      <c r="AO622" s="94">
        <v>41116</v>
      </c>
      <c r="AP622" s="97" t="str">
        <f>IF(Q622="",IF(AK622="Complete",IF(AM622="TBD","Waiting on Router","Ready"),"Pending Fiber Completion"),"Removed")</f>
        <v>Ready</v>
      </c>
      <c r="AQ622" s="1">
        <v>41131</v>
      </c>
      <c r="AR622" s="4"/>
      <c r="AS622" s="7">
        <v>1</v>
      </c>
      <c r="AT622" s="2"/>
      <c r="AU622" s="2"/>
      <c r="AV622" s="4"/>
    </row>
    <row r="623" spans="1:48" ht="31.5">
      <c r="A623" s="2"/>
      <c r="B623" s="73" t="s">
        <v>2318</v>
      </c>
      <c r="C623" s="73" t="s">
        <v>173</v>
      </c>
      <c r="D623" s="73" t="s">
        <v>763</v>
      </c>
      <c r="E623" s="4" t="s">
        <v>2722</v>
      </c>
      <c r="F623" s="73" t="s">
        <v>332</v>
      </c>
      <c r="G623" s="73" t="s">
        <v>4852</v>
      </c>
      <c r="H623" s="4" t="s">
        <v>333</v>
      </c>
      <c r="I623" s="4" t="s">
        <v>111</v>
      </c>
      <c r="J623" s="4">
        <v>26726</v>
      </c>
      <c r="K623" s="4" t="s">
        <v>3087</v>
      </c>
      <c r="L623" s="4"/>
      <c r="M623" s="4"/>
      <c r="N623" s="4" t="s">
        <v>4137</v>
      </c>
      <c r="O623" s="4">
        <v>827</v>
      </c>
      <c r="P623" s="4"/>
      <c r="Q623" s="4"/>
      <c r="R623" s="4" t="s">
        <v>2727</v>
      </c>
      <c r="S623" s="4" t="s">
        <v>2712</v>
      </c>
      <c r="T623" s="2">
        <v>40799</v>
      </c>
      <c r="U623" s="86" t="str">
        <f t="shared" si="119"/>
        <v>Y</v>
      </c>
      <c r="V623" s="86" t="str">
        <f t="shared" si="120"/>
        <v>Y</v>
      </c>
      <c r="W623" s="34">
        <v>11199.2</v>
      </c>
      <c r="X623" s="4" t="s">
        <v>2756</v>
      </c>
      <c r="Y623" s="2"/>
      <c r="Z623" s="2">
        <v>40856</v>
      </c>
      <c r="AA623" s="84" t="str">
        <f t="shared" si="121"/>
        <v>Y</v>
      </c>
      <c r="AB623" s="35">
        <v>1420</v>
      </c>
      <c r="AC623" s="15">
        <f t="shared" si="122"/>
        <v>1420</v>
      </c>
      <c r="AD623" s="2">
        <v>41061</v>
      </c>
      <c r="AE623" s="92" t="str">
        <f t="shared" si="123"/>
        <v>Complete</v>
      </c>
      <c r="AF623" s="2">
        <v>40865</v>
      </c>
      <c r="AG623" s="4" t="s">
        <v>697</v>
      </c>
      <c r="AH623" s="89" t="str">
        <f t="shared" si="124"/>
        <v>Complete</v>
      </c>
      <c r="AI623" s="2" t="s">
        <v>4508</v>
      </c>
      <c r="AJ623" s="2">
        <v>40955</v>
      </c>
      <c r="AK623" s="84" t="str">
        <f>IF(Q623="",IF(U623="N","N/A",IF(AL623="","TBD",IF(AL623="N/A","N/A",IF(ISNUMBER(AL623),"Complete","")))),"Removed")</f>
        <v>Complete</v>
      </c>
      <c r="AL623" s="94">
        <v>40927</v>
      </c>
      <c r="AM623" s="89" t="str">
        <f>IF(Q623="",IF(AO623="","TBD",IF(AO623="N/A","N/A",IF(ISNUMBER(AO623),"Complete","TBD"))),"N/A")</f>
        <v>Complete</v>
      </c>
      <c r="AN623" s="1">
        <v>41124</v>
      </c>
      <c r="AO623" s="94">
        <v>41115</v>
      </c>
      <c r="AP623" s="97" t="str">
        <f>IF(Q623="",IF(AK623="Complete",IF(AM623="TBD","Waiting on Router","Ready"),"Pending Fiber Completion"),"Removed")</f>
        <v>Ready</v>
      </c>
      <c r="AQ623" s="1">
        <v>41124</v>
      </c>
      <c r="AR623" s="4" t="s">
        <v>6771</v>
      </c>
      <c r="AS623" s="7">
        <v>1</v>
      </c>
      <c r="AT623" s="2"/>
      <c r="AU623" s="2"/>
      <c r="AV623" s="4"/>
    </row>
    <row r="624" spans="1:48" ht="31.5">
      <c r="A624" s="2"/>
      <c r="B624" s="73" t="s">
        <v>2319</v>
      </c>
      <c r="C624" s="73" t="s">
        <v>173</v>
      </c>
      <c r="D624" s="73" t="s">
        <v>763</v>
      </c>
      <c r="E624" s="4" t="s">
        <v>2722</v>
      </c>
      <c r="F624" s="73" t="s">
        <v>336</v>
      </c>
      <c r="G624" s="73" t="s">
        <v>4852</v>
      </c>
      <c r="H624" s="4" t="s">
        <v>337</v>
      </c>
      <c r="I624" s="4" t="s">
        <v>338</v>
      </c>
      <c r="J624" s="4"/>
      <c r="K624" s="4" t="s">
        <v>3086</v>
      </c>
      <c r="L624" s="4"/>
      <c r="M624" s="4"/>
      <c r="N624" s="4" t="s">
        <v>4177</v>
      </c>
      <c r="O624" s="4">
        <v>813</v>
      </c>
      <c r="P624" s="4"/>
      <c r="Q624" s="4"/>
      <c r="R624" s="4" t="s">
        <v>2727</v>
      </c>
      <c r="S624" s="4" t="s">
        <v>2712</v>
      </c>
      <c r="T624" s="2">
        <v>40799</v>
      </c>
      <c r="U624" s="86" t="str">
        <f t="shared" si="119"/>
        <v>Y</v>
      </c>
      <c r="V624" s="86" t="str">
        <f t="shared" si="120"/>
        <v>Y</v>
      </c>
      <c r="W624" s="34">
        <v>5866</v>
      </c>
      <c r="X624" s="4" t="s">
        <v>697</v>
      </c>
      <c r="Y624" s="2">
        <v>40799</v>
      </c>
      <c r="Z624" s="2">
        <v>40856</v>
      </c>
      <c r="AA624" s="84" t="str">
        <f t="shared" si="121"/>
        <v>Y</v>
      </c>
      <c r="AB624" s="35">
        <v>642</v>
      </c>
      <c r="AC624" s="15">
        <f t="shared" si="122"/>
        <v>642</v>
      </c>
      <c r="AD624" s="2">
        <v>40909</v>
      </c>
      <c r="AE624" s="92" t="str">
        <f t="shared" si="123"/>
        <v>Complete</v>
      </c>
      <c r="AF624" s="2">
        <v>40907</v>
      </c>
      <c r="AG624" s="4" t="s">
        <v>697</v>
      </c>
      <c r="AH624" s="89" t="str">
        <f t="shared" si="124"/>
        <v>Complete</v>
      </c>
      <c r="AI624" s="2" t="s">
        <v>4508</v>
      </c>
      <c r="AJ624" s="2">
        <v>40955</v>
      </c>
      <c r="AK624" s="84" t="str">
        <f>IF(Q624="",IF(U624="N","N/A",IF(AL624="","TBD",IF(AL624="N/A","N/A",IF(ISNUMBER(AL624),"Complete","")))),"Removed")</f>
        <v>Complete</v>
      </c>
      <c r="AL624" s="94">
        <v>40927</v>
      </c>
      <c r="AM624" s="89" t="str">
        <f>IF(Q624="",IF(AO624="","TBD",IF(AO624="N/A","N/A",IF(ISNUMBER(AO624),"Complete","TBD"))),"N/A")</f>
        <v>Complete</v>
      </c>
      <c r="AN624" s="1">
        <v>41124</v>
      </c>
      <c r="AO624" s="94">
        <v>41115</v>
      </c>
      <c r="AP624" s="97" t="str">
        <f>IF(Q624="",IF(AK624="Complete",IF(AM624="TBD","Waiting on Router","Ready"),"Pending Fiber Completion"),"Removed")</f>
        <v>Ready</v>
      </c>
      <c r="AQ624" s="1">
        <v>41124</v>
      </c>
      <c r="AR624" s="4" t="s">
        <v>4721</v>
      </c>
      <c r="AS624" s="7">
        <v>1</v>
      </c>
      <c r="AT624" s="2"/>
      <c r="AU624" s="2"/>
      <c r="AV624" s="4"/>
    </row>
    <row r="625" spans="1:48">
      <c r="A625" s="2"/>
      <c r="B625" s="73" t="s">
        <v>2320</v>
      </c>
      <c r="C625" s="73" t="s">
        <v>173</v>
      </c>
      <c r="D625" s="73" t="s">
        <v>763</v>
      </c>
      <c r="E625" s="4" t="s">
        <v>2722</v>
      </c>
      <c r="F625" s="73" t="s">
        <v>549</v>
      </c>
      <c r="G625" s="73" t="s">
        <v>4852</v>
      </c>
      <c r="H625" s="4" t="s">
        <v>550</v>
      </c>
      <c r="I625" s="4" t="s">
        <v>551</v>
      </c>
      <c r="J625" s="4"/>
      <c r="K625" s="4" t="s">
        <v>3085</v>
      </c>
      <c r="L625" s="4"/>
      <c r="M625" s="4"/>
      <c r="N625" s="4" t="s">
        <v>4096</v>
      </c>
      <c r="O625" s="4">
        <v>819</v>
      </c>
      <c r="P625" s="4"/>
      <c r="Q625" s="4"/>
      <c r="R625" s="4" t="s">
        <v>2727</v>
      </c>
      <c r="S625" s="4" t="s">
        <v>2712</v>
      </c>
      <c r="T625" s="2">
        <v>40679</v>
      </c>
      <c r="U625" s="86" t="str">
        <f t="shared" si="119"/>
        <v>Y</v>
      </c>
      <c r="V625" s="86" t="str">
        <f t="shared" si="120"/>
        <v>Y</v>
      </c>
      <c r="W625" s="34">
        <v>6699</v>
      </c>
      <c r="X625" s="4" t="s">
        <v>697</v>
      </c>
      <c r="Y625" s="2">
        <v>40709</v>
      </c>
      <c r="Z625" s="2" t="s">
        <v>3589</v>
      </c>
      <c r="AA625" s="84" t="str">
        <f t="shared" si="121"/>
        <v>Y</v>
      </c>
      <c r="AB625" s="35">
        <v>850</v>
      </c>
      <c r="AC625" s="15">
        <f t="shared" si="122"/>
        <v>850</v>
      </c>
      <c r="AD625" s="2">
        <v>41061</v>
      </c>
      <c r="AE625" s="92" t="str">
        <f t="shared" si="123"/>
        <v>Complete</v>
      </c>
      <c r="AF625" s="2">
        <v>40868</v>
      </c>
      <c r="AG625" s="4" t="s">
        <v>2756</v>
      </c>
      <c r="AH625" s="89" t="str">
        <f t="shared" si="124"/>
        <v>No Build Required</v>
      </c>
      <c r="AI625" s="1" t="s">
        <v>4508</v>
      </c>
      <c r="AJ625" s="1" t="s">
        <v>4508</v>
      </c>
      <c r="AK625" s="84" t="str">
        <f>IF(Q625="",IF(U625="N","N/A",IF(AL625="","TBD",IF(AL625="N/A","N/A",IF(ISNUMBER(AL625),"Complete","")))),"Removed")</f>
        <v>Complete</v>
      </c>
      <c r="AL625" s="94">
        <v>40870</v>
      </c>
      <c r="AM625" s="89" t="str">
        <f>IF(Q625="",IF(AO625="","TBD",IF(AO625="N/A","N/A",IF(ISNUMBER(AO625),"Complete","TBD"))),"N/A")</f>
        <v>Complete</v>
      </c>
      <c r="AN625" s="1">
        <v>41131</v>
      </c>
      <c r="AO625" s="94">
        <v>41116</v>
      </c>
      <c r="AP625" s="97" t="str">
        <f>IF(Q625="",IF(AK625="Complete",IF(AM625="TBD","Waiting on Router","Ready"),"Pending Fiber Completion"),"Removed")</f>
        <v>Ready</v>
      </c>
      <c r="AQ625" s="1">
        <v>41131</v>
      </c>
      <c r="AR625" s="4"/>
      <c r="AS625" s="7">
        <v>1</v>
      </c>
      <c r="AT625" s="2"/>
      <c r="AU625" s="2"/>
      <c r="AV625" s="4"/>
    </row>
    <row r="626" spans="1:48">
      <c r="A626" s="1"/>
      <c r="B626" s="74" t="s">
        <v>2321</v>
      </c>
      <c r="C626" s="74" t="s">
        <v>173</v>
      </c>
      <c r="D626" s="74" t="s">
        <v>761</v>
      </c>
      <c r="E626" s="9" t="s">
        <v>2722</v>
      </c>
      <c r="F626" s="79" t="s">
        <v>174</v>
      </c>
      <c r="G626" s="74" t="s">
        <v>4852</v>
      </c>
      <c r="H626" s="9" t="s">
        <v>736</v>
      </c>
      <c r="I626" s="9" t="s">
        <v>111</v>
      </c>
      <c r="J626" s="9">
        <v>26726</v>
      </c>
      <c r="K626" s="9" t="s">
        <v>3084</v>
      </c>
      <c r="L626" s="7" t="s">
        <v>3914</v>
      </c>
      <c r="M626" s="9" t="s">
        <v>3915</v>
      </c>
      <c r="N626" s="9" t="s">
        <v>4798</v>
      </c>
      <c r="O626" s="9">
        <v>1363</v>
      </c>
      <c r="P626" s="9"/>
      <c r="Q626" s="7"/>
      <c r="R626" s="7" t="s">
        <v>2727</v>
      </c>
      <c r="S626" s="9"/>
      <c r="T626" s="1">
        <v>40799</v>
      </c>
      <c r="U626" s="87" t="str">
        <f t="shared" si="119"/>
        <v>Y</v>
      </c>
      <c r="V626" s="87" t="str">
        <f t="shared" si="120"/>
        <v>Y</v>
      </c>
      <c r="W626" s="32">
        <v>5071.1000000000004</v>
      </c>
      <c r="X626" s="9" t="s">
        <v>2756</v>
      </c>
      <c r="Y626" s="1"/>
      <c r="Z626" s="1">
        <v>40802</v>
      </c>
      <c r="AA626" s="84" t="str">
        <f t="shared" si="121"/>
        <v>Y</v>
      </c>
      <c r="AB626" s="33">
        <v>675</v>
      </c>
      <c r="AC626" s="15">
        <f t="shared" si="122"/>
        <v>675</v>
      </c>
      <c r="AD626" s="1">
        <v>41061</v>
      </c>
      <c r="AE626" s="92" t="str">
        <f t="shared" si="123"/>
        <v>Complete</v>
      </c>
      <c r="AF626" s="1">
        <v>40897</v>
      </c>
      <c r="AG626" s="9" t="s">
        <v>2756</v>
      </c>
      <c r="AH626" s="89" t="str">
        <f t="shared" si="124"/>
        <v>No Build Required</v>
      </c>
      <c r="AI626" s="1" t="s">
        <v>4508</v>
      </c>
      <c r="AJ626" s="1" t="s">
        <v>4508</v>
      </c>
      <c r="AK626" s="84" t="str">
        <f>IF(Q626="",IF(U626="N","N/A",IF(AL626="","TBD",IF(AL626="N/A","N/A",IF(ISNUMBER(AL626),"Complete","")))),"Removed")</f>
        <v>Complete</v>
      </c>
      <c r="AL626" s="93">
        <v>40897</v>
      </c>
      <c r="AM626" s="89" t="str">
        <f>IF(Q626="",IF(AO626="","TBD",IF(AO626="N/A","N/A",IF(ISNUMBER(AO626),"Complete","TBD"))),"N/A")</f>
        <v>Complete</v>
      </c>
      <c r="AN626" s="1">
        <v>40976</v>
      </c>
      <c r="AO626" s="93">
        <v>40969</v>
      </c>
      <c r="AP626" s="97" t="str">
        <f>IF(Q626="",IF(AK626="Complete",IF(AM626="TBD","Waiting on Router","Ready"),"Pending Fiber Completion"),"Removed")</f>
        <v>Ready</v>
      </c>
      <c r="AQ626" s="1">
        <v>40976</v>
      </c>
      <c r="AR626" s="7"/>
      <c r="AS626" s="9">
        <v>1</v>
      </c>
      <c r="AT626" s="1"/>
      <c r="AU626" s="1"/>
      <c r="AV626" s="7"/>
    </row>
    <row r="627" spans="1:48">
      <c r="A627" s="1"/>
      <c r="B627" s="72" t="s">
        <v>2322</v>
      </c>
      <c r="C627" s="72" t="s">
        <v>173</v>
      </c>
      <c r="D627" s="72" t="s">
        <v>710</v>
      </c>
      <c r="E627" s="8" t="s">
        <v>2722</v>
      </c>
      <c r="F627" s="73" t="s">
        <v>1688</v>
      </c>
      <c r="G627" s="72" t="s">
        <v>4852</v>
      </c>
      <c r="H627" s="8" t="s">
        <v>769</v>
      </c>
      <c r="I627" s="8" t="s">
        <v>46</v>
      </c>
      <c r="J627" s="8">
        <v>26726</v>
      </c>
      <c r="K627" s="8" t="s">
        <v>3083</v>
      </c>
      <c r="L627" s="4" t="s">
        <v>3806</v>
      </c>
      <c r="M627" s="8" t="s">
        <v>3807</v>
      </c>
      <c r="N627" s="8" t="s">
        <v>4299</v>
      </c>
      <c r="O627" s="8">
        <v>1048</v>
      </c>
      <c r="P627" s="8"/>
      <c r="Q627" s="4"/>
      <c r="R627" s="4" t="s">
        <v>2727</v>
      </c>
      <c r="S627" s="8" t="s">
        <v>2714</v>
      </c>
      <c r="T627" s="1">
        <v>40804</v>
      </c>
      <c r="U627" s="77" t="str">
        <f t="shared" si="119"/>
        <v>Y</v>
      </c>
      <c r="V627" s="77" t="str">
        <f t="shared" si="120"/>
        <v>Y</v>
      </c>
      <c r="W627" s="32">
        <v>97684.98</v>
      </c>
      <c r="X627" s="8" t="s">
        <v>2756</v>
      </c>
      <c r="Y627" s="1"/>
      <c r="Z627" s="1">
        <v>40857</v>
      </c>
      <c r="AA627" s="84" t="str">
        <f t="shared" si="121"/>
        <v>Y</v>
      </c>
      <c r="AB627" s="33">
        <v>13113</v>
      </c>
      <c r="AC627" s="15">
        <f t="shared" si="122"/>
        <v>13113</v>
      </c>
      <c r="AD627" s="1">
        <v>41061</v>
      </c>
      <c r="AE627" s="92" t="str">
        <f t="shared" si="123"/>
        <v>Complete</v>
      </c>
      <c r="AF627" s="1">
        <v>40927</v>
      </c>
      <c r="AG627" s="8" t="s">
        <v>2756</v>
      </c>
      <c r="AH627" s="89" t="str">
        <f t="shared" si="124"/>
        <v>No Build Required</v>
      </c>
      <c r="AI627" s="1" t="s">
        <v>4508</v>
      </c>
      <c r="AJ627" s="1" t="s">
        <v>4508</v>
      </c>
      <c r="AK627" s="84" t="str">
        <f>IF(Q627="",IF(U627="N","N/A",IF(AL627="","TBD",IF(AL627="N/A","N/A",IF(ISNUMBER(AL627),"Complete","")))),"Removed")</f>
        <v>Complete</v>
      </c>
      <c r="AL627" s="93">
        <v>40927</v>
      </c>
      <c r="AM627" s="89" t="str">
        <f>IF(Q627="",IF(AO627="","TBD",IF(AO627="N/A","N/A",IF(ISNUMBER(AO627),"Complete","TBD"))),"N/A")</f>
        <v>Complete</v>
      </c>
      <c r="AN627" s="1">
        <v>40928</v>
      </c>
      <c r="AO627" s="93">
        <v>40891</v>
      </c>
      <c r="AP627" s="97" t="str">
        <f>IF(Q627="",IF(AK627="Complete",IF(AM627="TBD","Waiting on Router","Ready"),"Pending Fiber Completion"),"Removed")</f>
        <v>Ready</v>
      </c>
      <c r="AQ627" s="1">
        <v>40928</v>
      </c>
      <c r="AR627" s="4"/>
      <c r="AS627" s="9">
        <v>1</v>
      </c>
      <c r="AT627" s="1"/>
      <c r="AU627" s="1"/>
      <c r="AV627" s="4"/>
    </row>
    <row r="628" spans="1:48">
      <c r="A628" s="1"/>
      <c r="B628" s="72" t="s">
        <v>2323</v>
      </c>
      <c r="C628" s="72" t="s">
        <v>173</v>
      </c>
      <c r="D628" s="72" t="s">
        <v>710</v>
      </c>
      <c r="E628" s="8" t="s">
        <v>2722</v>
      </c>
      <c r="F628" s="73" t="s">
        <v>4767</v>
      </c>
      <c r="G628" s="72" t="s">
        <v>4852</v>
      </c>
      <c r="H628" s="8" t="s">
        <v>1744</v>
      </c>
      <c r="I628" s="8"/>
      <c r="J628" s="8"/>
      <c r="K628" s="8"/>
      <c r="L628" s="4" t="s">
        <v>3804</v>
      </c>
      <c r="M628" s="8" t="s">
        <v>3805</v>
      </c>
      <c r="N628" s="8" t="s">
        <v>4276</v>
      </c>
      <c r="O628" s="8">
        <v>1078</v>
      </c>
      <c r="P628" s="8"/>
      <c r="Q628" s="4"/>
      <c r="R628" s="4" t="s">
        <v>2727</v>
      </c>
      <c r="S628" s="8" t="s">
        <v>2714</v>
      </c>
      <c r="T628" s="1">
        <v>40679</v>
      </c>
      <c r="U628" s="77" t="str">
        <f t="shared" si="119"/>
        <v>Y</v>
      </c>
      <c r="V628" s="77" t="str">
        <f t="shared" si="120"/>
        <v>Y</v>
      </c>
      <c r="W628" s="32">
        <v>90374</v>
      </c>
      <c r="X628" s="8" t="s">
        <v>697</v>
      </c>
      <c r="Y628" s="1">
        <v>40709</v>
      </c>
      <c r="Z628" s="1" t="s">
        <v>3589</v>
      </c>
      <c r="AA628" s="84" t="str">
        <f t="shared" si="121"/>
        <v>Y</v>
      </c>
      <c r="AB628" s="33">
        <v>12000</v>
      </c>
      <c r="AC628" s="15">
        <f t="shared" si="122"/>
        <v>12000</v>
      </c>
      <c r="AD628" s="1">
        <v>41061</v>
      </c>
      <c r="AE628" s="92" t="str">
        <f t="shared" si="123"/>
        <v>Complete</v>
      </c>
      <c r="AF628" s="1">
        <v>40927</v>
      </c>
      <c r="AG628" s="8" t="s">
        <v>2756</v>
      </c>
      <c r="AH628" s="89" t="str">
        <f t="shared" si="124"/>
        <v>No Build Required</v>
      </c>
      <c r="AI628" s="1" t="s">
        <v>4508</v>
      </c>
      <c r="AJ628" s="1" t="s">
        <v>4508</v>
      </c>
      <c r="AK628" s="84" t="str">
        <f>IF(Q628="",IF(U628="N","N/A",IF(AL628="","TBD",IF(AL628="N/A","N/A",IF(ISNUMBER(AL628),"Complete","")))),"Removed")</f>
        <v>Complete</v>
      </c>
      <c r="AL628" s="93">
        <v>40927</v>
      </c>
      <c r="AM628" s="89" t="str">
        <f>IF(Q628="",IF(AO628="","TBD",IF(AO628="N/A","N/A",IF(ISNUMBER(AO628),"Complete","TBD"))),"N/A")</f>
        <v>Complete</v>
      </c>
      <c r="AN628" s="1">
        <v>40928</v>
      </c>
      <c r="AO628" s="93">
        <v>40892</v>
      </c>
      <c r="AP628" s="97" t="str">
        <f>IF(Q628="",IF(AK628="Complete",IF(AM628="TBD","Waiting on Router","Ready"),"Pending Fiber Completion"),"Removed")</f>
        <v>Ready</v>
      </c>
      <c r="AQ628" s="1">
        <v>40928</v>
      </c>
      <c r="AR628" s="4"/>
      <c r="AS628" s="9">
        <v>1</v>
      </c>
      <c r="AT628" s="1"/>
      <c r="AU628" s="1"/>
      <c r="AV628" s="4"/>
    </row>
    <row r="629" spans="1:48">
      <c r="A629" s="13"/>
      <c r="B629" s="72" t="s">
        <v>5153</v>
      </c>
      <c r="C629" s="72" t="s">
        <v>173</v>
      </c>
      <c r="D629" s="72" t="s">
        <v>4566</v>
      </c>
      <c r="E629" s="8" t="s">
        <v>2722</v>
      </c>
      <c r="F629" s="82" t="s">
        <v>5109</v>
      </c>
      <c r="G629" s="81" t="s">
        <v>4851</v>
      </c>
      <c r="H629" s="38" t="s">
        <v>6136</v>
      </c>
      <c r="I629" s="6" t="s">
        <v>111</v>
      </c>
      <c r="J629" s="6">
        <v>26726</v>
      </c>
      <c r="K629" s="6"/>
      <c r="L629" s="11"/>
      <c r="M629" s="6"/>
      <c r="N629" s="6" t="s">
        <v>6612</v>
      </c>
      <c r="O629" s="6">
        <v>1172</v>
      </c>
      <c r="P629" s="6"/>
      <c r="Q629" s="11"/>
      <c r="R629" s="11" t="s">
        <v>5222</v>
      </c>
      <c r="S629" s="6"/>
      <c r="T629" s="13"/>
      <c r="U629" s="77" t="str">
        <f t="shared" si="119"/>
        <v>N</v>
      </c>
      <c r="V629" s="77" t="str">
        <f t="shared" si="120"/>
        <v>N/A</v>
      </c>
      <c r="W629" s="22"/>
      <c r="X629" s="6" t="s">
        <v>4508</v>
      </c>
      <c r="Y629" s="13"/>
      <c r="Z629" s="13"/>
      <c r="AA629" s="84" t="str">
        <f t="shared" si="121"/>
        <v>N/A</v>
      </c>
      <c r="AB629" s="23">
        <v>0</v>
      </c>
      <c r="AC629" s="15">
        <f t="shared" si="122"/>
        <v>0</v>
      </c>
      <c r="AD629" s="13"/>
      <c r="AE629" s="92" t="str">
        <f t="shared" si="123"/>
        <v>N/A</v>
      </c>
      <c r="AF629" s="13"/>
      <c r="AG629" s="6" t="s">
        <v>2756</v>
      </c>
      <c r="AH629" s="89" t="str">
        <f t="shared" si="124"/>
        <v>No Build Required</v>
      </c>
      <c r="AI629" s="1" t="s">
        <v>4508</v>
      </c>
      <c r="AJ629" s="1" t="s">
        <v>4508</v>
      </c>
      <c r="AK629" s="84" t="str">
        <f>IF(Q629="",IF(U629="N","N/A",IF(AL629="","TBD",IF(AL629="N/A","N/A",IF(ISNUMBER(AL629),"Complete","")))),"Removed")</f>
        <v>N/A</v>
      </c>
      <c r="AL629" s="95" t="s">
        <v>4508</v>
      </c>
      <c r="AM629" s="89" t="str">
        <f>IF(Q629="",IF(AO629="","TBD",IF(AO629="N/A","N/A",IF(ISNUMBER(AO629),"Complete","TBD"))),"N/A")</f>
        <v>Complete</v>
      </c>
      <c r="AN629" s="13"/>
      <c r="AO629" s="95">
        <v>41339</v>
      </c>
      <c r="AP629" s="97" t="str">
        <f>IF(Q629="",IF(AK629="N/A",IF(AM629="TBD","Waiting on Router","Ready"),"TBD"),"Removed")</f>
        <v>Ready</v>
      </c>
      <c r="AQ629" s="13"/>
      <c r="AR629" s="11"/>
      <c r="AS629" s="11">
        <v>2</v>
      </c>
      <c r="AT629" s="13"/>
      <c r="AU629" s="13"/>
      <c r="AV629" s="11"/>
    </row>
    <row r="630" spans="1:48">
      <c r="A630" s="1"/>
      <c r="B630" s="72" t="s">
        <v>2255</v>
      </c>
      <c r="C630" s="72" t="s">
        <v>239</v>
      </c>
      <c r="D630" s="72" t="s">
        <v>1453</v>
      </c>
      <c r="E630" s="19" t="s">
        <v>2719</v>
      </c>
      <c r="F630" s="73" t="s">
        <v>1482</v>
      </c>
      <c r="G630" s="72" t="s">
        <v>4852</v>
      </c>
      <c r="H630" s="8" t="s">
        <v>1527</v>
      </c>
      <c r="I630" s="8" t="s">
        <v>126</v>
      </c>
      <c r="J630" s="8">
        <v>25661</v>
      </c>
      <c r="K630" s="8" t="s">
        <v>3082</v>
      </c>
      <c r="L630" s="4" t="s">
        <v>2763</v>
      </c>
      <c r="M630" s="8" t="s">
        <v>2764</v>
      </c>
      <c r="N630" s="8" t="s">
        <v>4242</v>
      </c>
      <c r="O630" s="8">
        <v>565</v>
      </c>
      <c r="P630" s="19" t="s">
        <v>4872</v>
      </c>
      <c r="Q630" s="4"/>
      <c r="R630" s="4" t="s">
        <v>2727</v>
      </c>
      <c r="S630" s="8" t="s">
        <v>2712</v>
      </c>
      <c r="T630" s="1">
        <v>40862</v>
      </c>
      <c r="U630" s="84" t="str">
        <f t="shared" si="119"/>
        <v>Y</v>
      </c>
      <c r="V630" s="84" t="str">
        <f t="shared" si="120"/>
        <v>Y</v>
      </c>
      <c r="W630" s="32">
        <v>11560.38</v>
      </c>
      <c r="X630" s="8" t="s">
        <v>2756</v>
      </c>
      <c r="Y630" s="1"/>
      <c r="Z630" s="1">
        <v>40997</v>
      </c>
      <c r="AA630" s="84" t="str">
        <f t="shared" si="121"/>
        <v>Y</v>
      </c>
      <c r="AB630" s="33">
        <v>1631</v>
      </c>
      <c r="AC630" s="15">
        <f t="shared" si="122"/>
        <v>1631</v>
      </c>
      <c r="AD630" s="1">
        <v>41122</v>
      </c>
      <c r="AE630" s="92" t="str">
        <f t="shared" si="123"/>
        <v>Complete</v>
      </c>
      <c r="AF630" s="1">
        <v>41008</v>
      </c>
      <c r="AG630" s="8" t="s">
        <v>2756</v>
      </c>
      <c r="AH630" s="89" t="str">
        <f t="shared" si="124"/>
        <v>No Build Required</v>
      </c>
      <c r="AI630" s="1" t="s">
        <v>4508</v>
      </c>
      <c r="AJ630" s="1" t="s">
        <v>4508</v>
      </c>
      <c r="AK630" s="84" t="str">
        <f>IF(Q630="",IF(U630="N","N/A",IF(AL630="","TBD",IF(AL630="N/A","N/A",IF(ISNUMBER(AL630),"Complete","")))),"Removed")</f>
        <v>Complete</v>
      </c>
      <c r="AL630" s="93">
        <v>41008</v>
      </c>
      <c r="AM630" s="89" t="str">
        <f>IF(Q630="",IF(AO630="","TBD",IF(AO630="N/A","N/A",IF(ISNUMBER(AO630),"Complete","TBD"))),"N/A")</f>
        <v>Complete</v>
      </c>
      <c r="AN630" s="1"/>
      <c r="AO630" s="93">
        <v>41169</v>
      </c>
      <c r="AP630" s="97" t="str">
        <f>IF(Q630="",IF(AK630="Complete",IF(AM630="TBD","Waiting on Router","Ready"),"Pending Fiber Completion"),"Removed")</f>
        <v>Ready</v>
      </c>
      <c r="AQ630" s="1"/>
      <c r="AR630" s="4"/>
      <c r="AS630" s="9">
        <v>1</v>
      </c>
      <c r="AT630" s="1"/>
      <c r="AU630" s="1"/>
      <c r="AV630" s="4"/>
    </row>
    <row r="631" spans="1:48" ht="31.5">
      <c r="A631" s="1"/>
      <c r="B631" s="72" t="s">
        <v>2256</v>
      </c>
      <c r="C631" s="72" t="s">
        <v>239</v>
      </c>
      <c r="D631" s="72" t="s">
        <v>774</v>
      </c>
      <c r="E631" s="18" t="s">
        <v>2719</v>
      </c>
      <c r="F631" s="73" t="s">
        <v>1113</v>
      </c>
      <c r="G631" s="72" t="s">
        <v>4852</v>
      </c>
      <c r="H631" s="8" t="s">
        <v>1114</v>
      </c>
      <c r="I631" s="8" t="s">
        <v>1115</v>
      </c>
      <c r="J631" s="8">
        <v>25671</v>
      </c>
      <c r="K631" s="8" t="s">
        <v>3081</v>
      </c>
      <c r="L631" s="4" t="s">
        <v>3727</v>
      </c>
      <c r="M631" s="8" t="s">
        <v>3728</v>
      </c>
      <c r="N631" s="8" t="s">
        <v>3421</v>
      </c>
      <c r="O631" s="8">
        <v>78</v>
      </c>
      <c r="P631" s="18"/>
      <c r="Q631" s="4"/>
      <c r="R631" s="4" t="s">
        <v>2727</v>
      </c>
      <c r="S631" s="8" t="s">
        <v>2713</v>
      </c>
      <c r="T631" s="1">
        <v>40861</v>
      </c>
      <c r="U631" s="85" t="str">
        <f t="shared" si="119"/>
        <v>Y</v>
      </c>
      <c r="V631" s="85" t="str">
        <f t="shared" si="120"/>
        <v>Y</v>
      </c>
      <c r="W631" s="32">
        <v>268258.39</v>
      </c>
      <c r="X631" s="8" t="s">
        <v>697</v>
      </c>
      <c r="Y631" s="1" t="s">
        <v>4814</v>
      </c>
      <c r="Z631" s="1">
        <v>40997</v>
      </c>
      <c r="AA631" s="84" t="str">
        <f t="shared" si="121"/>
        <v>Y</v>
      </c>
      <c r="AB631" s="33">
        <v>39979</v>
      </c>
      <c r="AC631" s="15">
        <f t="shared" si="122"/>
        <v>39979</v>
      </c>
      <c r="AD631" s="1">
        <v>41122</v>
      </c>
      <c r="AE631" s="92" t="str">
        <f t="shared" si="123"/>
        <v>Complete</v>
      </c>
      <c r="AF631" s="1">
        <v>41132</v>
      </c>
      <c r="AG631" s="8" t="s">
        <v>697</v>
      </c>
      <c r="AH631" s="89" t="str">
        <f t="shared" si="124"/>
        <v>Complete</v>
      </c>
      <c r="AI631" s="1">
        <v>41194</v>
      </c>
      <c r="AJ631" s="1">
        <v>41220</v>
      </c>
      <c r="AK631" s="84" t="str">
        <f>IF(Q631="",IF(U631="N","N/A",IF(AL631="","TBD",IF(AL631="N/A","N/A",IF(ISNUMBER(AL631),"Complete","")))),"Removed")</f>
        <v>Complete</v>
      </c>
      <c r="AL631" s="94">
        <v>41206</v>
      </c>
      <c r="AM631" s="89" t="str">
        <f>IF(Q631="",IF(AO631="","TBD",IF(AO631="N/A","N/A",IF(ISNUMBER(AO631),"Complete","TBD"))),"N/A")</f>
        <v>Complete</v>
      </c>
      <c r="AN631" s="1"/>
      <c r="AO631" s="93">
        <v>40696</v>
      </c>
      <c r="AP631" s="97" t="str">
        <f>IF(Q631="",IF(AK631="Complete",IF(AM631="TBD","Waiting on Router","Ready"),"Pending Fiber Completion"),"Removed")</f>
        <v>Ready</v>
      </c>
      <c r="AQ631" s="1"/>
      <c r="AR631" s="4" t="s">
        <v>6738</v>
      </c>
      <c r="AS631" s="9">
        <v>1</v>
      </c>
      <c r="AT631" s="1"/>
      <c r="AU631" s="1"/>
      <c r="AV631" s="4"/>
    </row>
    <row r="632" spans="1:48">
      <c r="A632" s="2"/>
      <c r="B632" s="73" t="s">
        <v>2257</v>
      </c>
      <c r="C632" s="73" t="s">
        <v>239</v>
      </c>
      <c r="D632" s="73" t="s">
        <v>763</v>
      </c>
      <c r="E632" s="4" t="s">
        <v>2719</v>
      </c>
      <c r="F632" s="73" t="s">
        <v>396</v>
      </c>
      <c r="G632" s="73" t="s">
        <v>4852</v>
      </c>
      <c r="H632" s="4" t="s">
        <v>397</v>
      </c>
      <c r="I632" s="4" t="s">
        <v>398</v>
      </c>
      <c r="J632" s="4"/>
      <c r="K632" s="4" t="s">
        <v>3080</v>
      </c>
      <c r="L632" s="4"/>
      <c r="M632" s="4"/>
      <c r="N632" s="4" t="s">
        <v>4151</v>
      </c>
      <c r="O632" s="4">
        <v>764</v>
      </c>
      <c r="P632" s="4"/>
      <c r="Q632" s="4"/>
      <c r="R632" s="4" t="s">
        <v>2727</v>
      </c>
      <c r="S632" s="4" t="s">
        <v>2712</v>
      </c>
      <c r="T632" s="2">
        <v>40863</v>
      </c>
      <c r="U632" s="86" t="str">
        <f t="shared" si="119"/>
        <v>Y</v>
      </c>
      <c r="V632" s="86" t="str">
        <f t="shared" si="120"/>
        <v>Y</v>
      </c>
      <c r="W632" s="34">
        <v>5719.38</v>
      </c>
      <c r="X632" s="4" t="s">
        <v>2756</v>
      </c>
      <c r="Y632" s="2"/>
      <c r="Z632" s="2">
        <v>40963</v>
      </c>
      <c r="AA632" s="84" t="str">
        <f t="shared" si="121"/>
        <v>Y</v>
      </c>
      <c r="AB632" s="35">
        <v>780</v>
      </c>
      <c r="AC632" s="15">
        <f t="shared" si="122"/>
        <v>780</v>
      </c>
      <c r="AD632" s="2">
        <v>41122</v>
      </c>
      <c r="AE632" s="92" t="str">
        <f t="shared" si="123"/>
        <v>Complete</v>
      </c>
      <c r="AF632" s="2">
        <v>40977</v>
      </c>
      <c r="AG632" s="4" t="s">
        <v>2756</v>
      </c>
      <c r="AH632" s="89" t="str">
        <f t="shared" si="124"/>
        <v>No Build Required</v>
      </c>
      <c r="AI632" s="1" t="s">
        <v>4508</v>
      </c>
      <c r="AJ632" s="1" t="s">
        <v>4508</v>
      </c>
      <c r="AK632" s="84" t="str">
        <f>IF(Q632="",IF(U632="N","N/A",IF(AL632="","TBD",IF(AL632="N/A","N/A",IF(ISNUMBER(AL632),"Complete","")))),"Removed")</f>
        <v>Complete</v>
      </c>
      <c r="AL632" s="94">
        <v>40983</v>
      </c>
      <c r="AM632" s="89" t="str">
        <f>IF(Q632="",IF(AO632="","TBD",IF(AO632="N/A","N/A",IF(ISNUMBER(AO632),"Complete","TBD"))),"N/A")</f>
        <v>Complete</v>
      </c>
      <c r="AN632" s="2">
        <v>41026</v>
      </c>
      <c r="AO632" s="94">
        <v>41022</v>
      </c>
      <c r="AP632" s="97" t="str">
        <f>IF(Q632="",IF(AK632="Complete",IF(AM632="TBD","Waiting on Router","Ready"),"Pending Fiber Completion"),"Removed")</f>
        <v>Ready</v>
      </c>
      <c r="AQ632" s="2">
        <v>41026</v>
      </c>
      <c r="AR632" s="4"/>
      <c r="AS632" s="7">
        <v>1</v>
      </c>
      <c r="AT632" s="2"/>
      <c r="AU632" s="2"/>
      <c r="AV632" s="4"/>
    </row>
    <row r="633" spans="1:48" ht="31.5">
      <c r="A633" s="2"/>
      <c r="B633" s="73" t="s">
        <v>2258</v>
      </c>
      <c r="C633" s="73" t="s">
        <v>239</v>
      </c>
      <c r="D633" s="73" t="s">
        <v>763</v>
      </c>
      <c r="E633" s="4" t="s">
        <v>2719</v>
      </c>
      <c r="F633" s="73" t="s">
        <v>407</v>
      </c>
      <c r="G633" s="73" t="s">
        <v>4852</v>
      </c>
      <c r="H633" s="4" t="s">
        <v>408</v>
      </c>
      <c r="I633" s="4" t="s">
        <v>22</v>
      </c>
      <c r="J633" s="4"/>
      <c r="K633" s="4" t="s">
        <v>3079</v>
      </c>
      <c r="L633" s="4"/>
      <c r="M633" s="4"/>
      <c r="N633" s="4" t="s">
        <v>6858</v>
      </c>
      <c r="O633" s="4">
        <v>660</v>
      </c>
      <c r="P633" s="4"/>
      <c r="Q633" s="4"/>
      <c r="R633" s="4" t="s">
        <v>2727</v>
      </c>
      <c r="S633" s="4" t="s">
        <v>2712</v>
      </c>
      <c r="T633" s="2">
        <v>40861</v>
      </c>
      <c r="U633" s="86" t="str">
        <f t="shared" si="119"/>
        <v>Y</v>
      </c>
      <c r="V633" s="86" t="str">
        <f t="shared" si="120"/>
        <v>Y</v>
      </c>
      <c r="W633" s="34">
        <v>14076.84</v>
      </c>
      <c r="X633" s="4" t="s">
        <v>2756</v>
      </c>
      <c r="Y633" s="2"/>
      <c r="Z633" s="2">
        <v>40997</v>
      </c>
      <c r="AA633" s="84" t="str">
        <f t="shared" si="121"/>
        <v>Y</v>
      </c>
      <c r="AB633" s="35">
        <v>749</v>
      </c>
      <c r="AC633" s="15">
        <f t="shared" si="122"/>
        <v>749</v>
      </c>
      <c r="AD633" s="2">
        <v>41122</v>
      </c>
      <c r="AE633" s="92" t="str">
        <f t="shared" si="123"/>
        <v>Complete</v>
      </c>
      <c r="AF633" s="2">
        <v>41030</v>
      </c>
      <c r="AG633" s="4" t="s">
        <v>697</v>
      </c>
      <c r="AH633" s="89" t="str">
        <f t="shared" si="124"/>
        <v>Complete</v>
      </c>
      <c r="AI633" s="2" t="s">
        <v>4508</v>
      </c>
      <c r="AJ633" s="2">
        <v>41093</v>
      </c>
      <c r="AK633" s="84" t="str">
        <f>IF(Q633="",IF(U633="N","N/A",IF(AL633="","TBD",IF(AL633="N/A","N/A",IF(ISNUMBER(AL633),"Complete","")))),"Removed")</f>
        <v>Complete</v>
      </c>
      <c r="AL633" s="94">
        <v>41050</v>
      </c>
      <c r="AM633" s="89" t="str">
        <f>IF(Q633="",IF(AO633="","TBD",IF(AO633="N/A","N/A",IF(ISNUMBER(AO633),"Complete","TBD"))),"N/A")</f>
        <v>Complete</v>
      </c>
      <c r="AN633" s="2">
        <v>41054</v>
      </c>
      <c r="AO633" s="94">
        <v>41493</v>
      </c>
      <c r="AP633" s="97" t="str">
        <f>IF(Q633="",IF(AK633="Complete",IF(AM633="TBD","Waiting on Router","Ready"),"Pending Fiber Completion"),"Removed")</f>
        <v>Ready</v>
      </c>
      <c r="AQ633" s="2">
        <v>41054</v>
      </c>
      <c r="AR633" s="4" t="s">
        <v>6859</v>
      </c>
      <c r="AS633" s="7">
        <v>1</v>
      </c>
      <c r="AT633" s="2"/>
      <c r="AU633" s="2"/>
      <c r="AV633" s="4"/>
    </row>
    <row r="634" spans="1:48">
      <c r="A634" s="2"/>
      <c r="B634" s="73" t="s">
        <v>2259</v>
      </c>
      <c r="C634" s="73" t="s">
        <v>239</v>
      </c>
      <c r="D634" s="73" t="s">
        <v>763</v>
      </c>
      <c r="E634" s="4" t="s">
        <v>2719</v>
      </c>
      <c r="F634" s="73" t="s">
        <v>434</v>
      </c>
      <c r="G634" s="73" t="s">
        <v>4852</v>
      </c>
      <c r="H634" s="4" t="s">
        <v>435</v>
      </c>
      <c r="I634" s="4" t="s">
        <v>436</v>
      </c>
      <c r="J634" s="4"/>
      <c r="K634" s="4" t="s">
        <v>3078</v>
      </c>
      <c r="L634" s="4"/>
      <c r="M634" s="4"/>
      <c r="N634" s="4" t="s">
        <v>4136</v>
      </c>
      <c r="O634" s="4">
        <v>740</v>
      </c>
      <c r="P634" s="4"/>
      <c r="Q634" s="4"/>
      <c r="R634" s="4" t="s">
        <v>2727</v>
      </c>
      <c r="S634" s="4" t="s">
        <v>2712</v>
      </c>
      <c r="T634" s="2">
        <v>40884</v>
      </c>
      <c r="U634" s="86" t="str">
        <f t="shared" si="119"/>
        <v>Y</v>
      </c>
      <c r="V634" s="86" t="str">
        <f t="shared" si="120"/>
        <v>Y</v>
      </c>
      <c r="W634" s="34">
        <v>32793.300000000003</v>
      </c>
      <c r="X634" s="4" t="s">
        <v>2756</v>
      </c>
      <c r="Y634" s="2"/>
      <c r="Z634" s="2">
        <v>40997</v>
      </c>
      <c r="AA634" s="84" t="str">
        <f t="shared" si="121"/>
        <v>Y</v>
      </c>
      <c r="AB634" s="35">
        <v>2362</v>
      </c>
      <c r="AC634" s="15">
        <f t="shared" si="122"/>
        <v>2362</v>
      </c>
      <c r="AD634" s="2">
        <v>41122</v>
      </c>
      <c r="AE634" s="92" t="str">
        <f t="shared" si="123"/>
        <v>Complete</v>
      </c>
      <c r="AF634" s="2">
        <v>41023</v>
      </c>
      <c r="AG634" s="4" t="s">
        <v>2756</v>
      </c>
      <c r="AH634" s="89" t="str">
        <f t="shared" si="124"/>
        <v>No Build Required</v>
      </c>
      <c r="AI634" s="1" t="s">
        <v>4508</v>
      </c>
      <c r="AJ634" s="1" t="s">
        <v>4508</v>
      </c>
      <c r="AK634" s="84" t="str">
        <f>IF(Q634="",IF(U634="N","N/A",IF(AL634="","TBD",IF(AL634="N/A","N/A",IF(ISNUMBER(AL634),"Complete","")))),"Removed")</f>
        <v>Complete</v>
      </c>
      <c r="AL634" s="94">
        <v>41023</v>
      </c>
      <c r="AM634" s="89" t="str">
        <f>IF(Q634="",IF(AO634="","TBD",IF(AO634="N/A","N/A",IF(ISNUMBER(AO634),"Complete","TBD"))),"N/A")</f>
        <v>Complete</v>
      </c>
      <c r="AN634" s="2">
        <v>41026</v>
      </c>
      <c r="AO634" s="94">
        <v>40962</v>
      </c>
      <c r="AP634" s="97" t="str">
        <f>IF(Q634="",IF(AK634="Complete",IF(AM634="TBD","Waiting on Router","Ready"),"Pending Fiber Completion"),"Removed")</f>
        <v>Ready</v>
      </c>
      <c r="AQ634" s="2">
        <v>41026</v>
      </c>
      <c r="AR634" s="4"/>
      <c r="AS634" s="7">
        <v>1</v>
      </c>
      <c r="AT634" s="2"/>
      <c r="AU634" s="2"/>
      <c r="AV634" s="4"/>
    </row>
    <row r="635" spans="1:48">
      <c r="A635" s="2"/>
      <c r="B635" s="73" t="s">
        <v>2260</v>
      </c>
      <c r="C635" s="73" t="s">
        <v>239</v>
      </c>
      <c r="D635" s="73" t="s">
        <v>763</v>
      </c>
      <c r="E635" s="4" t="s">
        <v>2719</v>
      </c>
      <c r="F635" s="73" t="s">
        <v>453</v>
      </c>
      <c r="G635" s="73" t="s">
        <v>4852</v>
      </c>
      <c r="H635" s="4" t="s">
        <v>454</v>
      </c>
      <c r="I635" s="4" t="s">
        <v>455</v>
      </c>
      <c r="J635" s="4"/>
      <c r="K635" s="4" t="s">
        <v>3077</v>
      </c>
      <c r="L635" s="4"/>
      <c r="M635" s="4"/>
      <c r="N635" s="4" t="s">
        <v>4147</v>
      </c>
      <c r="O635" s="4">
        <v>753</v>
      </c>
      <c r="P635" s="4"/>
      <c r="Q635" s="4"/>
      <c r="R635" s="4" t="s">
        <v>2727</v>
      </c>
      <c r="S635" s="4" t="s">
        <v>2712</v>
      </c>
      <c r="T635" s="2">
        <v>40861</v>
      </c>
      <c r="U635" s="86" t="str">
        <f t="shared" si="119"/>
        <v>Y</v>
      </c>
      <c r="V635" s="86" t="str">
        <f t="shared" si="120"/>
        <v>Y</v>
      </c>
      <c r="W635" s="34">
        <v>12930.13</v>
      </c>
      <c r="X635" s="4" t="s">
        <v>2756</v>
      </c>
      <c r="Y635" s="2"/>
      <c r="Z635" s="2">
        <v>40963</v>
      </c>
      <c r="AA635" s="84" t="str">
        <f t="shared" si="121"/>
        <v>Y</v>
      </c>
      <c r="AB635" s="35">
        <v>974</v>
      </c>
      <c r="AC635" s="15">
        <f t="shared" si="122"/>
        <v>974</v>
      </c>
      <c r="AD635" s="2">
        <v>41153</v>
      </c>
      <c r="AE635" s="92" t="str">
        <f t="shared" si="123"/>
        <v>Complete</v>
      </c>
      <c r="AF635" s="2">
        <v>40979</v>
      </c>
      <c r="AG635" s="4" t="s">
        <v>2756</v>
      </c>
      <c r="AH635" s="89" t="str">
        <f t="shared" si="124"/>
        <v>No Build Required</v>
      </c>
      <c r="AI635" s="1" t="s">
        <v>4508</v>
      </c>
      <c r="AJ635" s="1" t="s">
        <v>4508</v>
      </c>
      <c r="AK635" s="84" t="str">
        <f>IF(Q635="",IF(U635="N","N/A",IF(AL635="","TBD",IF(AL635="N/A","N/A",IF(ISNUMBER(AL635),"Complete","")))),"Removed")</f>
        <v>Complete</v>
      </c>
      <c r="AL635" s="94">
        <v>40983</v>
      </c>
      <c r="AM635" s="89" t="str">
        <f>IF(Q635="",IF(AO635="","TBD",IF(AO635="N/A","N/A",IF(ISNUMBER(AO635),"Complete","TBD"))),"N/A")</f>
        <v>Complete</v>
      </c>
      <c r="AN635" s="2">
        <v>41004</v>
      </c>
      <c r="AO635" s="94">
        <v>40995</v>
      </c>
      <c r="AP635" s="97" t="str">
        <f>IF(Q635="",IF(AK635="Complete",IF(AM635="TBD","Waiting on Router","Ready"),"Pending Fiber Completion"),"Removed")</f>
        <v>Ready</v>
      </c>
      <c r="AQ635" s="2">
        <v>41004</v>
      </c>
      <c r="AR635" s="4"/>
      <c r="AS635" s="7">
        <v>1</v>
      </c>
      <c r="AT635" s="2"/>
      <c r="AU635" s="2"/>
      <c r="AV635" s="4"/>
    </row>
    <row r="636" spans="1:48">
      <c r="A636" s="1"/>
      <c r="B636" s="74" t="s">
        <v>2261</v>
      </c>
      <c r="C636" s="74" t="s">
        <v>239</v>
      </c>
      <c r="D636" s="74" t="s">
        <v>761</v>
      </c>
      <c r="E636" s="9" t="s">
        <v>2719</v>
      </c>
      <c r="F636" s="79" t="s">
        <v>240</v>
      </c>
      <c r="G636" s="74" t="s">
        <v>4852</v>
      </c>
      <c r="H636" s="9" t="s">
        <v>737</v>
      </c>
      <c r="I636" s="9" t="s">
        <v>126</v>
      </c>
      <c r="J636" s="9">
        <v>25661</v>
      </c>
      <c r="K636" s="9" t="s">
        <v>3076</v>
      </c>
      <c r="L636" s="7" t="s">
        <v>3916</v>
      </c>
      <c r="M636" s="9" t="s">
        <v>3917</v>
      </c>
      <c r="N636" s="9" t="s">
        <v>4614</v>
      </c>
      <c r="O636" s="9">
        <v>1348</v>
      </c>
      <c r="P636" s="9"/>
      <c r="Q636" s="7"/>
      <c r="R636" s="7" t="s">
        <v>2727</v>
      </c>
      <c r="S636" s="9"/>
      <c r="T636" s="1">
        <v>40864</v>
      </c>
      <c r="U636" s="87" t="str">
        <f t="shared" si="119"/>
        <v>Y</v>
      </c>
      <c r="V636" s="87" t="str">
        <f t="shared" si="120"/>
        <v>Y</v>
      </c>
      <c r="W636" s="32">
        <v>90795.7</v>
      </c>
      <c r="X636" s="9" t="s">
        <v>2756</v>
      </c>
      <c r="Y636" s="1"/>
      <c r="Z636" s="1">
        <v>40997</v>
      </c>
      <c r="AA636" s="84" t="str">
        <f t="shared" si="121"/>
        <v>Y</v>
      </c>
      <c r="AB636" s="33">
        <v>10696</v>
      </c>
      <c r="AC636" s="15">
        <f t="shared" si="122"/>
        <v>10696</v>
      </c>
      <c r="AD636" s="1">
        <v>41153</v>
      </c>
      <c r="AE636" s="92" t="str">
        <f t="shared" si="123"/>
        <v>Complete</v>
      </c>
      <c r="AF636" s="1">
        <v>41049</v>
      </c>
      <c r="AG636" s="9" t="s">
        <v>2756</v>
      </c>
      <c r="AH636" s="89" t="str">
        <f t="shared" si="124"/>
        <v>No Build Required</v>
      </c>
      <c r="AI636" s="1" t="s">
        <v>4508</v>
      </c>
      <c r="AJ636" s="1" t="s">
        <v>4508</v>
      </c>
      <c r="AK636" s="84" t="str">
        <f>IF(Q636="",IF(U636="N","N/A",IF(AL636="","TBD",IF(AL636="N/A","N/A",IF(ISNUMBER(AL636),"Complete","")))),"Removed")</f>
        <v>Complete</v>
      </c>
      <c r="AL636" s="93">
        <v>41049</v>
      </c>
      <c r="AM636" s="89" t="str">
        <f>IF(Q636="",IF(AO636="","TBD",IF(AO636="N/A","N/A",IF(ISNUMBER(AO636),"Complete","TBD"))),"N/A")</f>
        <v>Complete</v>
      </c>
      <c r="AN636" s="1">
        <v>41054</v>
      </c>
      <c r="AO636" s="93">
        <v>40939</v>
      </c>
      <c r="AP636" s="97" t="str">
        <f>IF(Q636="",IF(AK636="Complete",IF(AM636="TBD","Waiting on Router","Ready"),"Pending Fiber Completion"),"Removed")</f>
        <v>Ready</v>
      </c>
      <c r="AQ636" s="1">
        <v>41054</v>
      </c>
      <c r="AR636" s="7"/>
      <c r="AS636" s="9">
        <v>1</v>
      </c>
      <c r="AT636" s="1"/>
      <c r="AU636" s="1"/>
      <c r="AV636" s="7"/>
    </row>
    <row r="637" spans="1:48" ht="31.5">
      <c r="A637" s="2"/>
      <c r="B637" s="73" t="s">
        <v>2262</v>
      </c>
      <c r="C637" s="73" t="s">
        <v>239</v>
      </c>
      <c r="D637" s="73" t="s">
        <v>710</v>
      </c>
      <c r="E637" s="4" t="s">
        <v>2719</v>
      </c>
      <c r="F637" s="73" t="s">
        <v>3412</v>
      </c>
      <c r="G637" s="73" t="s">
        <v>4852</v>
      </c>
      <c r="H637" s="4" t="s">
        <v>768</v>
      </c>
      <c r="I637" s="4" t="s">
        <v>22</v>
      </c>
      <c r="J637" s="4">
        <v>25621</v>
      </c>
      <c r="K637" s="4" t="s">
        <v>3075</v>
      </c>
      <c r="L637" s="4" t="s">
        <v>3122</v>
      </c>
      <c r="M637" s="4" t="s">
        <v>3075</v>
      </c>
      <c r="N637" s="4" t="s">
        <v>4289</v>
      </c>
      <c r="O637" s="4">
        <v>1038</v>
      </c>
      <c r="P637" s="4"/>
      <c r="Q637" s="4"/>
      <c r="R637" s="4" t="s">
        <v>2727</v>
      </c>
      <c r="S637" s="4" t="s">
        <v>2714</v>
      </c>
      <c r="T637" s="2">
        <v>40861</v>
      </c>
      <c r="U637" s="86" t="str">
        <f t="shared" si="119"/>
        <v>Y</v>
      </c>
      <c r="V637" s="86" t="str">
        <f t="shared" si="120"/>
        <v>Y</v>
      </c>
      <c r="W637" s="34">
        <v>12582.77</v>
      </c>
      <c r="X637" s="4" t="s">
        <v>2756</v>
      </c>
      <c r="Y637" s="2"/>
      <c r="Z637" s="2">
        <v>40863</v>
      </c>
      <c r="AA637" s="84" t="str">
        <f t="shared" si="121"/>
        <v>Y</v>
      </c>
      <c r="AB637" s="35">
        <v>319</v>
      </c>
      <c r="AC637" s="15">
        <f t="shared" si="122"/>
        <v>319</v>
      </c>
      <c r="AD637" s="2">
        <v>41153</v>
      </c>
      <c r="AE637" s="92" t="str">
        <f t="shared" si="123"/>
        <v>Complete</v>
      </c>
      <c r="AF637" s="2">
        <v>40875</v>
      </c>
      <c r="AG637" s="4" t="s">
        <v>2756</v>
      </c>
      <c r="AH637" s="89" t="str">
        <f t="shared" si="124"/>
        <v>No Build Required</v>
      </c>
      <c r="AI637" s="1" t="s">
        <v>4508</v>
      </c>
      <c r="AJ637" s="1" t="s">
        <v>4508</v>
      </c>
      <c r="AK637" s="84" t="str">
        <f>IF(Q637="",IF(U637="N","N/A",IF(AL637="","TBD",IF(AL637="N/A","N/A",IF(ISNUMBER(AL637),"Complete","")))),"Removed")</f>
        <v>Complete</v>
      </c>
      <c r="AL637" s="94">
        <v>40932</v>
      </c>
      <c r="AM637" s="89" t="str">
        <f>IF(Q637="",IF(AO637="","TBD",IF(AO637="N/A","N/A",IF(ISNUMBER(AO637),"Complete","TBD"))),"N/A")</f>
        <v>Complete</v>
      </c>
      <c r="AN637" s="2">
        <v>40933</v>
      </c>
      <c r="AO637" s="94">
        <v>40921</v>
      </c>
      <c r="AP637" s="97" t="str">
        <f>IF(Q637="",IF(AK637="Complete",IF(AM637="TBD","Waiting on Router","Ready"),"Pending Fiber Completion"),"Removed")</f>
        <v>Ready</v>
      </c>
      <c r="AQ637" s="2">
        <v>40934</v>
      </c>
      <c r="AR637" s="4"/>
      <c r="AS637" s="7">
        <v>1</v>
      </c>
      <c r="AT637" s="2"/>
      <c r="AU637" s="2"/>
      <c r="AV637" s="4"/>
    </row>
    <row r="638" spans="1:48" ht="31.5">
      <c r="A638" s="1"/>
      <c r="B638" s="72" t="s">
        <v>2263</v>
      </c>
      <c r="C638" s="72" t="s">
        <v>239</v>
      </c>
      <c r="D638" s="72" t="s">
        <v>710</v>
      </c>
      <c r="E638" s="8" t="s">
        <v>2719</v>
      </c>
      <c r="F638" s="73" t="s">
        <v>3413</v>
      </c>
      <c r="G638" s="72" t="s">
        <v>4852</v>
      </c>
      <c r="H638" s="8" t="s">
        <v>243</v>
      </c>
      <c r="I638" s="8" t="s">
        <v>98</v>
      </c>
      <c r="J638" s="8">
        <v>25661</v>
      </c>
      <c r="K638" s="8" t="s">
        <v>3074</v>
      </c>
      <c r="L638" s="4" t="s">
        <v>3121</v>
      </c>
      <c r="M638" s="8" t="s">
        <v>3074</v>
      </c>
      <c r="N638" s="8" t="s">
        <v>4335</v>
      </c>
      <c r="O638" s="8">
        <v>1047</v>
      </c>
      <c r="P638" s="8"/>
      <c r="Q638" s="4"/>
      <c r="R638" s="4" t="s">
        <v>2727</v>
      </c>
      <c r="S638" s="8" t="s">
        <v>2714</v>
      </c>
      <c r="T638" s="1">
        <v>40857</v>
      </c>
      <c r="U638" s="77" t="str">
        <f t="shared" si="119"/>
        <v>Y</v>
      </c>
      <c r="V638" s="77" t="str">
        <f t="shared" si="120"/>
        <v>Y</v>
      </c>
      <c r="W638" s="32">
        <v>6376.02</v>
      </c>
      <c r="X638" s="8" t="s">
        <v>2756</v>
      </c>
      <c r="Y638" s="1"/>
      <c r="Z638" s="1">
        <v>40863</v>
      </c>
      <c r="AA638" s="84" t="str">
        <f t="shared" si="121"/>
        <v>Y</v>
      </c>
      <c r="AB638" s="33" t="s">
        <v>4638</v>
      </c>
      <c r="AC638" s="15" t="str">
        <f t="shared" si="122"/>
        <v>Included</v>
      </c>
      <c r="AD638" s="1">
        <v>41153</v>
      </c>
      <c r="AE638" s="92" t="str">
        <f t="shared" si="123"/>
        <v>Complete</v>
      </c>
      <c r="AF638" s="1">
        <v>41009</v>
      </c>
      <c r="AG638" s="8" t="s">
        <v>2756</v>
      </c>
      <c r="AH638" s="89" t="str">
        <f t="shared" si="124"/>
        <v>No Build Required</v>
      </c>
      <c r="AI638" s="1" t="s">
        <v>4508</v>
      </c>
      <c r="AJ638" s="1" t="s">
        <v>4508</v>
      </c>
      <c r="AK638" s="84" t="str">
        <f>IF(Q638="",IF(U638="N","N/A",IF(AL638="","TBD",IF(AL638="N/A","N/A",IF(ISNUMBER(AL638),"Complete","")))),"Removed")</f>
        <v>Complete</v>
      </c>
      <c r="AL638" s="93">
        <v>41009</v>
      </c>
      <c r="AM638" s="89" t="str">
        <f>IF(Q638="",IF(AO638="","TBD",IF(AO638="N/A","N/A",IF(ISNUMBER(AO638),"Complete","TBD"))),"N/A")</f>
        <v>Complete</v>
      </c>
      <c r="AN638" s="1">
        <v>41012</v>
      </c>
      <c r="AO638" s="93">
        <v>40921</v>
      </c>
      <c r="AP638" s="97" t="str">
        <f>IF(Q638="",IF(AK638="Complete",IF(AM638="TBD","Waiting on Router","Ready"),"Pending Fiber Completion"),"Removed")</f>
        <v>Ready</v>
      </c>
      <c r="AQ638" s="1">
        <v>41012</v>
      </c>
      <c r="AR638" s="4"/>
      <c r="AS638" s="9">
        <v>1</v>
      </c>
      <c r="AT638" s="1"/>
      <c r="AU638" s="1"/>
      <c r="AV638" s="4"/>
    </row>
    <row r="639" spans="1:48" ht="63">
      <c r="A639" s="13"/>
      <c r="B639" s="75" t="s">
        <v>2264</v>
      </c>
      <c r="C639" s="75" t="s">
        <v>239</v>
      </c>
      <c r="D639" s="75" t="s">
        <v>1554</v>
      </c>
      <c r="E639" s="6" t="s">
        <v>2719</v>
      </c>
      <c r="F639" s="78" t="s">
        <v>1571</v>
      </c>
      <c r="G639" s="75" t="s">
        <v>4854</v>
      </c>
      <c r="H639" s="6" t="s">
        <v>1572</v>
      </c>
      <c r="I639" s="6" t="s">
        <v>22</v>
      </c>
      <c r="J639" s="6">
        <v>25621</v>
      </c>
      <c r="K639" s="6" t="s">
        <v>4552</v>
      </c>
      <c r="L639" s="11" t="s">
        <v>4735</v>
      </c>
      <c r="M639" s="6" t="s">
        <v>4736</v>
      </c>
      <c r="N639" s="6"/>
      <c r="O639" s="6"/>
      <c r="P639" s="6"/>
      <c r="Q639" s="11"/>
      <c r="R639" s="11" t="s">
        <v>4867</v>
      </c>
      <c r="S639" s="6" t="s">
        <v>2715</v>
      </c>
      <c r="T639" s="13">
        <v>40886</v>
      </c>
      <c r="U639" s="89" t="str">
        <f t="shared" si="119"/>
        <v>Y</v>
      </c>
      <c r="V639" s="89" t="str">
        <f t="shared" si="120"/>
        <v>Y</v>
      </c>
      <c r="W639" s="22">
        <v>19287.54</v>
      </c>
      <c r="X639" s="6" t="s">
        <v>2756</v>
      </c>
      <c r="Y639" s="13"/>
      <c r="Z639" s="13">
        <v>40994</v>
      </c>
      <c r="AA639" s="84" t="str">
        <f t="shared" si="121"/>
        <v>Y</v>
      </c>
      <c r="AB639" s="23">
        <v>880</v>
      </c>
      <c r="AC639" s="15">
        <f t="shared" si="122"/>
        <v>880</v>
      </c>
      <c r="AD639" s="13">
        <v>41153</v>
      </c>
      <c r="AE639" s="92" t="str">
        <f t="shared" si="123"/>
        <v>Complete</v>
      </c>
      <c r="AF639" s="13"/>
      <c r="AG639" s="6" t="s">
        <v>2756</v>
      </c>
      <c r="AH639" s="89" t="str">
        <f t="shared" si="124"/>
        <v>No Build Required</v>
      </c>
      <c r="AI639" s="1" t="s">
        <v>4508</v>
      </c>
      <c r="AJ639" s="1" t="s">
        <v>4508</v>
      </c>
      <c r="AK639" s="84" t="str">
        <f>IF(Q639="",IF(U639="N","N/A",IF(AL639="","TBD",IF(AL639="N/A","N/A",IF(ISNUMBER(AL639),"Complete","")))),"Removed")</f>
        <v>Complete</v>
      </c>
      <c r="AL639" s="95">
        <v>41153</v>
      </c>
      <c r="AM639" s="89" t="str">
        <f>IF(Q639="",IF(AO639="","TBD",IF(AO639="N/A","N/A",IF(ISNUMBER(AO639),"Complete","TBD"))),"N/A")</f>
        <v>TBD</v>
      </c>
      <c r="AN639" s="13"/>
      <c r="AO639" s="95"/>
      <c r="AP639" s="97" t="str">
        <f>IF(Q639="",IF(AK639="Complete",IF(AM639="TBD","Ready","Ready"),"Pending Fiber Completion"),"Removed")</f>
        <v>Ready</v>
      </c>
      <c r="AQ639" s="13"/>
      <c r="AR639" s="11" t="s">
        <v>5232</v>
      </c>
      <c r="AS639" s="36">
        <v>1</v>
      </c>
      <c r="AT639" s="13"/>
      <c r="AU639" s="13"/>
      <c r="AV639" s="11"/>
    </row>
    <row r="640" spans="1:48">
      <c r="A640" s="13"/>
      <c r="B640" s="75" t="s">
        <v>2265</v>
      </c>
      <c r="C640" s="75" t="s">
        <v>239</v>
      </c>
      <c r="D640" s="75" t="s">
        <v>1554</v>
      </c>
      <c r="E640" s="6" t="s">
        <v>2719</v>
      </c>
      <c r="F640" s="78" t="s">
        <v>1626</v>
      </c>
      <c r="G640" s="75" t="s">
        <v>4851</v>
      </c>
      <c r="H640" s="6" t="s">
        <v>6138</v>
      </c>
      <c r="I640" s="6" t="s">
        <v>126</v>
      </c>
      <c r="J640" s="6">
        <v>25661</v>
      </c>
      <c r="K640" s="6" t="s">
        <v>6139</v>
      </c>
      <c r="L640" s="11"/>
      <c r="M640" s="6" t="s">
        <v>6140</v>
      </c>
      <c r="N640" s="6" t="s">
        <v>6141</v>
      </c>
      <c r="O640" s="6">
        <v>931</v>
      </c>
      <c r="P640" s="6" t="s">
        <v>4877</v>
      </c>
      <c r="Q640" s="11"/>
      <c r="R640" s="11" t="s">
        <v>4071</v>
      </c>
      <c r="S640" s="6" t="s">
        <v>2715</v>
      </c>
      <c r="T640" s="13"/>
      <c r="U640" s="77" t="str">
        <f t="shared" si="119"/>
        <v>N</v>
      </c>
      <c r="V640" s="77" t="str">
        <f t="shared" si="120"/>
        <v>N/A</v>
      </c>
      <c r="W640" s="22"/>
      <c r="X640" s="6" t="s">
        <v>4508</v>
      </c>
      <c r="Y640" s="13"/>
      <c r="Z640" s="13"/>
      <c r="AA640" s="84" t="str">
        <f t="shared" si="121"/>
        <v>N/A</v>
      </c>
      <c r="AB640" s="23">
        <v>0</v>
      </c>
      <c r="AC640" s="15">
        <f t="shared" si="122"/>
        <v>0</v>
      </c>
      <c r="AD640" s="13"/>
      <c r="AE640" s="92" t="str">
        <f t="shared" si="123"/>
        <v>N/A</v>
      </c>
      <c r="AF640" s="13"/>
      <c r="AG640" s="6" t="s">
        <v>2756</v>
      </c>
      <c r="AH640" s="89" t="str">
        <f t="shared" si="124"/>
        <v>No Build Required</v>
      </c>
      <c r="AI640" s="1" t="s">
        <v>4508</v>
      </c>
      <c r="AJ640" s="1" t="s">
        <v>4508</v>
      </c>
      <c r="AK640" s="84" t="str">
        <f>IF(Q640="",IF(U640="N","N/A",IF(AL640="","TBD",IF(AL640="N/A","N/A",IF(ISNUMBER(AL640),"Complete","")))),"Removed")</f>
        <v>N/A</v>
      </c>
      <c r="AL640" s="95" t="s">
        <v>4508</v>
      </c>
      <c r="AM640" s="89" t="str">
        <f>IF(Q640="",IF(AO640="","TBD",IF(AO640="N/A","N/A",IF(ISNUMBER(AO640),"Complete","TBD"))),"N/A")</f>
        <v>Complete</v>
      </c>
      <c r="AN640" s="13">
        <v>41124</v>
      </c>
      <c r="AO640" s="95">
        <v>41101</v>
      </c>
      <c r="AP640" s="97" t="str">
        <f>IF(Q640="",IF(AK640="N/A",IF(AM640="TBD","Waiting on Router","Ready"),"TBD"),"Removed")</f>
        <v>Ready</v>
      </c>
      <c r="AQ640" s="13">
        <v>41124</v>
      </c>
      <c r="AR640" s="11"/>
      <c r="AS640" s="36">
        <v>1</v>
      </c>
      <c r="AT640" s="13"/>
      <c r="AU640" s="13"/>
      <c r="AV640" s="11"/>
    </row>
    <row r="641" spans="1:48">
      <c r="A641" s="13"/>
      <c r="B641" s="75" t="s">
        <v>5042</v>
      </c>
      <c r="C641" s="75" t="s">
        <v>239</v>
      </c>
      <c r="D641" s="75" t="s">
        <v>774</v>
      </c>
      <c r="E641" s="6" t="s">
        <v>2719</v>
      </c>
      <c r="F641" s="80" t="s">
        <v>4957</v>
      </c>
      <c r="G641" s="81" t="s">
        <v>4851</v>
      </c>
      <c r="H641" s="38" t="s">
        <v>6142</v>
      </c>
      <c r="I641" s="5" t="s">
        <v>398</v>
      </c>
      <c r="J641" s="5">
        <v>25670</v>
      </c>
      <c r="K641" s="6"/>
      <c r="L641" s="11"/>
      <c r="M641" s="6"/>
      <c r="N641" s="6" t="s">
        <v>6143</v>
      </c>
      <c r="O641" s="6">
        <v>1690</v>
      </c>
      <c r="P641" s="6"/>
      <c r="Q641" s="11"/>
      <c r="R641" s="11" t="s">
        <v>5222</v>
      </c>
      <c r="S641" s="6"/>
      <c r="T641" s="13"/>
      <c r="U641" s="77" t="str">
        <f t="shared" si="119"/>
        <v>N</v>
      </c>
      <c r="V641" s="77" t="str">
        <f t="shared" si="120"/>
        <v>N/A</v>
      </c>
      <c r="W641" s="22"/>
      <c r="X641" s="6" t="s">
        <v>4508</v>
      </c>
      <c r="Y641" s="13"/>
      <c r="Z641" s="13"/>
      <c r="AA641" s="84" t="str">
        <f t="shared" si="121"/>
        <v>N/A</v>
      </c>
      <c r="AB641" s="23">
        <v>0</v>
      </c>
      <c r="AC641" s="15">
        <f t="shared" si="122"/>
        <v>0</v>
      </c>
      <c r="AD641" s="13"/>
      <c r="AE641" s="92" t="str">
        <f t="shared" si="123"/>
        <v>N/A</v>
      </c>
      <c r="AF641" s="13"/>
      <c r="AG641" s="6" t="s">
        <v>2756</v>
      </c>
      <c r="AH641" s="89" t="str">
        <f t="shared" si="124"/>
        <v>No Build Required</v>
      </c>
      <c r="AI641" s="13" t="s">
        <v>4508</v>
      </c>
      <c r="AJ641" s="13" t="s">
        <v>4508</v>
      </c>
      <c r="AK641" s="84" t="str">
        <f>IF(Q641="",IF(U641="N","N/A",IF(AL641="","TBD",IF(AL641="N/A","N/A",IF(ISNUMBER(AL641),"Complete","")))),"Removed")</f>
        <v>N/A</v>
      </c>
      <c r="AL641" s="95" t="s">
        <v>4508</v>
      </c>
      <c r="AM641" s="89" t="str">
        <f>IF(Q641="",IF(AO641="","TBD",IF(AO641="N/A","N/A",IF(ISNUMBER(AO641),"Complete","TBD"))),"N/A")</f>
        <v>Complete</v>
      </c>
      <c r="AN641" s="13"/>
      <c r="AO641" s="95">
        <v>41402</v>
      </c>
      <c r="AP641" s="97" t="str">
        <f>IF(Q641="",IF(AK641="N/A",IF(AM641="TBD","Waiting on Router","Ready"),"TBD"),"Removed")</f>
        <v>Ready</v>
      </c>
      <c r="AQ641" s="13"/>
      <c r="AR641" s="11"/>
      <c r="AS641" s="11">
        <v>2</v>
      </c>
      <c r="AT641" s="13"/>
      <c r="AU641" s="13"/>
      <c r="AV641" s="11"/>
    </row>
    <row r="642" spans="1:48">
      <c r="A642" s="13"/>
      <c r="B642" s="75" t="s">
        <v>5043</v>
      </c>
      <c r="C642" s="75" t="s">
        <v>239</v>
      </c>
      <c r="D642" s="75" t="s">
        <v>774</v>
      </c>
      <c r="E642" s="6" t="s">
        <v>2719</v>
      </c>
      <c r="F642" s="80" t="s">
        <v>4958</v>
      </c>
      <c r="G642" s="81" t="s">
        <v>4851</v>
      </c>
      <c r="H642" s="38" t="s">
        <v>6144</v>
      </c>
      <c r="I642" s="5" t="s">
        <v>126</v>
      </c>
      <c r="J642" s="5">
        <v>25661</v>
      </c>
      <c r="K642" s="6"/>
      <c r="L642" s="11"/>
      <c r="M642" s="6"/>
      <c r="N642" s="6" t="s">
        <v>6145</v>
      </c>
      <c r="O642" s="6">
        <v>1691</v>
      </c>
      <c r="P642" s="6"/>
      <c r="Q642" s="11"/>
      <c r="R642" s="11" t="s">
        <v>5222</v>
      </c>
      <c r="S642" s="6"/>
      <c r="T642" s="13"/>
      <c r="U642" s="77" t="str">
        <f t="shared" si="119"/>
        <v>N</v>
      </c>
      <c r="V642" s="77" t="str">
        <f t="shared" si="120"/>
        <v>N/A</v>
      </c>
      <c r="W642" s="22"/>
      <c r="X642" s="6" t="s">
        <v>4508</v>
      </c>
      <c r="Y642" s="13"/>
      <c r="Z642" s="13"/>
      <c r="AA642" s="84" t="str">
        <f t="shared" si="121"/>
        <v>N/A</v>
      </c>
      <c r="AB642" s="23">
        <v>0</v>
      </c>
      <c r="AC642" s="15">
        <f t="shared" si="122"/>
        <v>0</v>
      </c>
      <c r="AD642" s="13"/>
      <c r="AE642" s="92" t="str">
        <f t="shared" si="123"/>
        <v>N/A</v>
      </c>
      <c r="AF642" s="13"/>
      <c r="AG642" s="6" t="s">
        <v>2756</v>
      </c>
      <c r="AH642" s="89" t="str">
        <f t="shared" si="124"/>
        <v>No Build Required</v>
      </c>
      <c r="AI642" s="13" t="s">
        <v>4508</v>
      </c>
      <c r="AJ642" s="13" t="s">
        <v>4508</v>
      </c>
      <c r="AK642" s="84" t="str">
        <f>IF(Q642="",IF(U642="N","N/A",IF(AL642="","TBD",IF(AL642="N/A","N/A",IF(ISNUMBER(AL642),"Complete","")))),"Removed")</f>
        <v>N/A</v>
      </c>
      <c r="AL642" s="95" t="s">
        <v>4508</v>
      </c>
      <c r="AM642" s="89" t="str">
        <f>IF(Q642="",IF(AO642="","TBD",IF(AO642="N/A","N/A",IF(ISNUMBER(AO642),"Complete","TBD"))),"N/A")</f>
        <v>Complete</v>
      </c>
      <c r="AN642" s="13"/>
      <c r="AO642" s="95">
        <v>41305</v>
      </c>
      <c r="AP642" s="97" t="str">
        <f>IF(Q642="",IF(AK642="N/A",IF(AM642="TBD","Waiting on Router","Ready"),"TBD"),"Removed")</f>
        <v>Ready</v>
      </c>
      <c r="AQ642" s="13"/>
      <c r="AR642" s="11"/>
      <c r="AS642" s="11">
        <v>2</v>
      </c>
      <c r="AT642" s="13"/>
      <c r="AU642" s="13"/>
      <c r="AV642" s="11"/>
    </row>
    <row r="643" spans="1:48">
      <c r="A643" s="13"/>
      <c r="B643" s="75" t="s">
        <v>5044</v>
      </c>
      <c r="C643" s="75" t="s">
        <v>239</v>
      </c>
      <c r="D643" s="75" t="s">
        <v>774</v>
      </c>
      <c r="E643" s="6" t="s">
        <v>2719</v>
      </c>
      <c r="F643" s="80" t="s">
        <v>4959</v>
      </c>
      <c r="G643" s="81" t="s">
        <v>4851</v>
      </c>
      <c r="H643" s="38" t="s">
        <v>6146</v>
      </c>
      <c r="I643" s="5" t="s">
        <v>455</v>
      </c>
      <c r="J643" s="5">
        <v>25678</v>
      </c>
      <c r="K643" s="6"/>
      <c r="L643" s="11"/>
      <c r="M643" s="6"/>
      <c r="N643" s="6" t="s">
        <v>6147</v>
      </c>
      <c r="O643" s="6">
        <v>1692</v>
      </c>
      <c r="P643" s="6"/>
      <c r="Q643" s="11"/>
      <c r="R643" s="11" t="s">
        <v>5222</v>
      </c>
      <c r="S643" s="6"/>
      <c r="T643" s="13"/>
      <c r="U643" s="77" t="str">
        <f t="shared" si="119"/>
        <v>N</v>
      </c>
      <c r="V643" s="77" t="str">
        <f t="shared" si="120"/>
        <v>N/A</v>
      </c>
      <c r="W643" s="22"/>
      <c r="X643" s="6" t="s">
        <v>4508</v>
      </c>
      <c r="Y643" s="13"/>
      <c r="Z643" s="13"/>
      <c r="AA643" s="84" t="str">
        <f t="shared" si="121"/>
        <v>N/A</v>
      </c>
      <c r="AB643" s="23">
        <v>0</v>
      </c>
      <c r="AC643" s="15">
        <f t="shared" si="122"/>
        <v>0</v>
      </c>
      <c r="AD643" s="13"/>
      <c r="AE643" s="92" t="str">
        <f t="shared" si="123"/>
        <v>N/A</v>
      </c>
      <c r="AF643" s="13"/>
      <c r="AG643" s="6" t="s">
        <v>2756</v>
      </c>
      <c r="AH643" s="89" t="str">
        <f t="shared" si="124"/>
        <v>No Build Required</v>
      </c>
      <c r="AI643" s="13" t="s">
        <v>4508</v>
      </c>
      <c r="AJ643" s="13" t="s">
        <v>4508</v>
      </c>
      <c r="AK643" s="84" t="str">
        <f>IF(Q643="",IF(U643="N","N/A",IF(AL643="","TBD",IF(AL643="N/A","N/A",IF(ISNUMBER(AL643),"Complete","")))),"Removed")</f>
        <v>N/A</v>
      </c>
      <c r="AL643" s="95" t="s">
        <v>4508</v>
      </c>
      <c r="AM643" s="89" t="str">
        <f>IF(Q643="",IF(AO643="","TBD",IF(AO643="N/A","N/A",IF(ISNUMBER(AO643),"Complete","TBD"))),"N/A")</f>
        <v>Complete</v>
      </c>
      <c r="AN643" s="13"/>
      <c r="AO643" s="95">
        <v>41394</v>
      </c>
      <c r="AP643" s="97" t="str">
        <f>IF(Q643="",IF(AK643="N/A",IF(AM643="TBD","Waiting on Router","Ready"),"TBD"),"Removed")</f>
        <v>Ready</v>
      </c>
      <c r="AQ643" s="13"/>
      <c r="AR643" s="11"/>
      <c r="AS643" s="11">
        <v>2</v>
      </c>
      <c r="AT643" s="13"/>
      <c r="AU643" s="13"/>
      <c r="AV643" s="11"/>
    </row>
    <row r="644" spans="1:48">
      <c r="A644" s="13"/>
      <c r="B644" s="75" t="s">
        <v>5045</v>
      </c>
      <c r="C644" s="75" t="s">
        <v>239</v>
      </c>
      <c r="D644" s="75" t="s">
        <v>774</v>
      </c>
      <c r="E644" s="6" t="s">
        <v>2719</v>
      </c>
      <c r="F644" s="80" t="s">
        <v>4960</v>
      </c>
      <c r="G644" s="81" t="s">
        <v>4851</v>
      </c>
      <c r="H644" s="38" t="s">
        <v>6148</v>
      </c>
      <c r="I644" s="5" t="s">
        <v>126</v>
      </c>
      <c r="J644" s="5">
        <v>25661</v>
      </c>
      <c r="K644" s="6"/>
      <c r="L644" s="11"/>
      <c r="M644" s="6"/>
      <c r="N644" s="6" t="s">
        <v>6149</v>
      </c>
      <c r="O644" s="6">
        <v>1693</v>
      </c>
      <c r="P644" s="6"/>
      <c r="Q644" s="11"/>
      <c r="R644" s="11" t="s">
        <v>5222</v>
      </c>
      <c r="S644" s="6"/>
      <c r="T644" s="13"/>
      <c r="U644" s="77" t="str">
        <f t="shared" si="119"/>
        <v>N</v>
      </c>
      <c r="V644" s="77" t="str">
        <f t="shared" si="120"/>
        <v>N/A</v>
      </c>
      <c r="W644" s="22"/>
      <c r="X644" s="6" t="s">
        <v>4508</v>
      </c>
      <c r="Y644" s="13"/>
      <c r="Z644" s="13"/>
      <c r="AA644" s="84" t="str">
        <f t="shared" si="121"/>
        <v>N/A</v>
      </c>
      <c r="AB644" s="23">
        <v>0</v>
      </c>
      <c r="AC644" s="15">
        <f t="shared" si="122"/>
        <v>0</v>
      </c>
      <c r="AD644" s="13"/>
      <c r="AE644" s="92" t="str">
        <f t="shared" si="123"/>
        <v>N/A</v>
      </c>
      <c r="AF644" s="13"/>
      <c r="AG644" s="6" t="s">
        <v>2756</v>
      </c>
      <c r="AH644" s="89" t="str">
        <f t="shared" si="124"/>
        <v>No Build Required</v>
      </c>
      <c r="AI644" s="13" t="s">
        <v>4508</v>
      </c>
      <c r="AJ644" s="13" t="s">
        <v>4508</v>
      </c>
      <c r="AK644" s="84" t="str">
        <f>IF(Q644="",IF(U644="N","N/A",IF(AL644="","TBD",IF(AL644="N/A","N/A",IF(ISNUMBER(AL644),"Complete","")))),"Removed")</f>
        <v>N/A</v>
      </c>
      <c r="AL644" s="95" t="s">
        <v>4508</v>
      </c>
      <c r="AM644" s="89" t="str">
        <f>IF(Q644="",IF(AO644="","TBD",IF(AO644="N/A","N/A",IF(ISNUMBER(AO644),"Complete","TBD"))),"N/A")</f>
        <v>Complete</v>
      </c>
      <c r="AN644" s="13"/>
      <c r="AO644" s="95">
        <v>41401</v>
      </c>
      <c r="AP644" s="97" t="str">
        <f>IF(Q644="",IF(AK644="N/A",IF(AM644="TBD","Waiting on Router","Ready"),"TBD"),"Removed")</f>
        <v>Ready</v>
      </c>
      <c r="AQ644" s="13"/>
      <c r="AR644" s="11"/>
      <c r="AS644" s="11">
        <v>2</v>
      </c>
      <c r="AT644" s="13"/>
      <c r="AU644" s="13"/>
      <c r="AV644" s="11"/>
    </row>
    <row r="645" spans="1:48">
      <c r="A645" s="13"/>
      <c r="B645" s="75" t="s">
        <v>5154</v>
      </c>
      <c r="C645" s="75" t="s">
        <v>239</v>
      </c>
      <c r="D645" s="75" t="s">
        <v>4566</v>
      </c>
      <c r="E645" s="6" t="s">
        <v>2719</v>
      </c>
      <c r="F645" s="82" t="s">
        <v>5110</v>
      </c>
      <c r="G645" s="81" t="s">
        <v>4851</v>
      </c>
      <c r="H645" s="38" t="s">
        <v>6150</v>
      </c>
      <c r="I645" s="5" t="s">
        <v>126</v>
      </c>
      <c r="J645" s="6">
        <v>25661</v>
      </c>
      <c r="K645" s="6"/>
      <c r="L645" s="11"/>
      <c r="M645" s="6"/>
      <c r="N645" s="6" t="s">
        <v>6151</v>
      </c>
      <c r="O645" s="6">
        <v>978</v>
      </c>
      <c r="P645" s="6"/>
      <c r="Q645" s="11"/>
      <c r="R645" s="11" t="s">
        <v>5222</v>
      </c>
      <c r="S645" s="6"/>
      <c r="T645" s="13"/>
      <c r="U645" s="77" t="str">
        <f t="shared" si="119"/>
        <v>N</v>
      </c>
      <c r="V645" s="77" t="str">
        <f t="shared" si="120"/>
        <v>N/A</v>
      </c>
      <c r="W645" s="22"/>
      <c r="X645" s="6" t="s">
        <v>4508</v>
      </c>
      <c r="Y645" s="13"/>
      <c r="Z645" s="13"/>
      <c r="AA645" s="84" t="str">
        <f t="shared" si="121"/>
        <v>N/A</v>
      </c>
      <c r="AB645" s="23">
        <v>0</v>
      </c>
      <c r="AC645" s="15">
        <f t="shared" si="122"/>
        <v>0</v>
      </c>
      <c r="AD645" s="13"/>
      <c r="AE645" s="92" t="str">
        <f t="shared" si="123"/>
        <v>N/A</v>
      </c>
      <c r="AF645" s="13"/>
      <c r="AG645" s="6" t="s">
        <v>2756</v>
      </c>
      <c r="AH645" s="89" t="str">
        <f t="shared" si="124"/>
        <v>No Build Required</v>
      </c>
      <c r="AI645" s="1" t="s">
        <v>4508</v>
      </c>
      <c r="AJ645" s="1" t="s">
        <v>4508</v>
      </c>
      <c r="AK645" s="84" t="str">
        <f>IF(Q645="",IF(U645="N","N/A",IF(AL645="","TBD",IF(AL645="N/A","N/A",IF(ISNUMBER(AL645),"Complete","")))),"Removed")</f>
        <v>N/A</v>
      </c>
      <c r="AL645" s="95" t="s">
        <v>4508</v>
      </c>
      <c r="AM645" s="89" t="str">
        <f>IF(Q645="",IF(AO645="","TBD",IF(AO645="N/A","N/A",IF(ISNUMBER(AO645),"Complete","TBD"))),"N/A")</f>
        <v>Complete</v>
      </c>
      <c r="AN645" s="13"/>
      <c r="AO645" s="95">
        <v>41309</v>
      </c>
      <c r="AP645" s="97" t="str">
        <f>IF(Q645="",IF(AK645="N/A",IF(AM645="TBD","Waiting on Router","Ready"),"TBD"),"Removed")</f>
        <v>Ready</v>
      </c>
      <c r="AQ645" s="13"/>
      <c r="AR645" s="11"/>
      <c r="AS645" s="11">
        <v>2</v>
      </c>
      <c r="AT645" s="13"/>
      <c r="AU645" s="13"/>
      <c r="AV645" s="11"/>
    </row>
    <row r="646" spans="1:48">
      <c r="A646" s="13"/>
      <c r="B646" s="75" t="s">
        <v>5155</v>
      </c>
      <c r="C646" s="75" t="s">
        <v>239</v>
      </c>
      <c r="D646" s="75" t="s">
        <v>4566</v>
      </c>
      <c r="E646" s="6" t="s">
        <v>2719</v>
      </c>
      <c r="F646" s="82" t="s">
        <v>5111</v>
      </c>
      <c r="G646" s="81" t="s">
        <v>4851</v>
      </c>
      <c r="H646" s="38" t="s">
        <v>6152</v>
      </c>
      <c r="I646" s="6" t="s">
        <v>22</v>
      </c>
      <c r="J646" s="6">
        <v>25621</v>
      </c>
      <c r="K646" s="6"/>
      <c r="L646" s="11"/>
      <c r="M646" s="6"/>
      <c r="N646" s="6" t="s">
        <v>6153</v>
      </c>
      <c r="O646" s="6">
        <v>999</v>
      </c>
      <c r="P646" s="6"/>
      <c r="Q646" s="11"/>
      <c r="R646" s="11" t="s">
        <v>5222</v>
      </c>
      <c r="S646" s="6"/>
      <c r="T646" s="13"/>
      <c r="U646" s="77" t="str">
        <f t="shared" si="119"/>
        <v>N</v>
      </c>
      <c r="V646" s="77" t="str">
        <f t="shared" si="120"/>
        <v>N/A</v>
      </c>
      <c r="W646" s="22"/>
      <c r="X646" s="6" t="s">
        <v>4508</v>
      </c>
      <c r="Y646" s="13"/>
      <c r="Z646" s="13"/>
      <c r="AA646" s="84" t="str">
        <f t="shared" si="121"/>
        <v>N/A</v>
      </c>
      <c r="AB646" s="23">
        <v>0</v>
      </c>
      <c r="AC646" s="15">
        <f t="shared" si="122"/>
        <v>0</v>
      </c>
      <c r="AD646" s="13"/>
      <c r="AE646" s="92" t="str">
        <f t="shared" si="123"/>
        <v>N/A</v>
      </c>
      <c r="AF646" s="13"/>
      <c r="AG646" s="6" t="s">
        <v>2756</v>
      </c>
      <c r="AH646" s="89" t="str">
        <f t="shared" si="124"/>
        <v>No Build Required</v>
      </c>
      <c r="AI646" s="1" t="s">
        <v>4508</v>
      </c>
      <c r="AJ646" s="1" t="s">
        <v>4508</v>
      </c>
      <c r="AK646" s="84" t="str">
        <f>IF(Q646="",IF(U646="N","N/A",IF(AL646="","TBD",IF(AL646="N/A","N/A",IF(ISNUMBER(AL646),"Complete","")))),"Removed")</f>
        <v>N/A</v>
      </c>
      <c r="AL646" s="95" t="s">
        <v>4508</v>
      </c>
      <c r="AM646" s="89" t="str">
        <f>IF(Q646="",IF(AO646="","TBD",IF(AO646="N/A","N/A",IF(ISNUMBER(AO646),"Complete","TBD"))),"N/A")</f>
        <v>Complete</v>
      </c>
      <c r="AN646" s="13"/>
      <c r="AO646" s="95">
        <v>41311</v>
      </c>
      <c r="AP646" s="97" t="str">
        <f>IF(Q646="",IF(AK646="N/A",IF(AM646="TBD","Waiting on Router","Ready"),"TBD"),"Removed")</f>
        <v>Ready</v>
      </c>
      <c r="AQ646" s="13"/>
      <c r="AR646" s="11"/>
      <c r="AS646" s="11">
        <v>2</v>
      </c>
      <c r="AT646" s="13"/>
      <c r="AU646" s="13"/>
      <c r="AV646" s="11"/>
    </row>
    <row r="647" spans="1:48">
      <c r="A647" s="13"/>
      <c r="B647" s="75" t="s">
        <v>6787</v>
      </c>
      <c r="C647" s="75" t="s">
        <v>239</v>
      </c>
      <c r="D647" s="75" t="s">
        <v>774</v>
      </c>
      <c r="E647" s="6"/>
      <c r="F647" s="80" t="s">
        <v>6788</v>
      </c>
      <c r="G647" s="81" t="s">
        <v>4851</v>
      </c>
      <c r="H647" s="38" t="s">
        <v>6789</v>
      </c>
      <c r="I647" s="5" t="s">
        <v>126</v>
      </c>
      <c r="J647" s="5">
        <v>25661</v>
      </c>
      <c r="K647" s="6"/>
      <c r="L647" s="11"/>
      <c r="M647" s="6"/>
      <c r="N647" s="6" t="s">
        <v>6924</v>
      </c>
      <c r="O647" s="6">
        <v>104</v>
      </c>
      <c r="P647" s="6"/>
      <c r="Q647" s="11"/>
      <c r="R647" s="11"/>
      <c r="S647" s="6" t="s">
        <v>2713</v>
      </c>
      <c r="T647" s="13"/>
      <c r="U647" s="77" t="s">
        <v>2756</v>
      </c>
      <c r="V647" s="77" t="s">
        <v>4508</v>
      </c>
      <c r="W647" s="22"/>
      <c r="X647" s="6" t="s">
        <v>4508</v>
      </c>
      <c r="Y647" s="13"/>
      <c r="Z647" s="13"/>
      <c r="AA647" s="84" t="s">
        <v>4508</v>
      </c>
      <c r="AB647" s="23">
        <v>0</v>
      </c>
      <c r="AC647" s="15">
        <v>0</v>
      </c>
      <c r="AD647" s="13" t="s">
        <v>4508</v>
      </c>
      <c r="AE647" s="92" t="s">
        <v>4508</v>
      </c>
      <c r="AF647" s="13" t="s">
        <v>4508</v>
      </c>
      <c r="AG647" s="6" t="s">
        <v>2756</v>
      </c>
      <c r="AH647" s="89" t="s">
        <v>6806</v>
      </c>
      <c r="AI647" s="13" t="s">
        <v>4508</v>
      </c>
      <c r="AJ647" s="13" t="s">
        <v>4508</v>
      </c>
      <c r="AK647" s="84" t="s">
        <v>4508</v>
      </c>
      <c r="AL647" s="95" t="s">
        <v>4508</v>
      </c>
      <c r="AM647" s="89" t="str">
        <f>IF(Q647="",IF(AO647="","TBD",IF(AO647="N/A","N/A",IF(ISNUMBER(AO647),"Complete","TBD"))),"N/A")</f>
        <v>Complete</v>
      </c>
      <c r="AN647" s="13"/>
      <c r="AO647" s="95">
        <v>41390</v>
      </c>
      <c r="AP647" s="97" t="s">
        <v>6807</v>
      </c>
      <c r="AQ647" s="13"/>
      <c r="AR647" s="11"/>
      <c r="AS647" s="11">
        <v>2</v>
      </c>
      <c r="AT647" s="13"/>
      <c r="AU647" s="13"/>
      <c r="AV647" s="11"/>
    </row>
    <row r="648" spans="1:48">
      <c r="A648" s="1"/>
      <c r="B648" s="72" t="s">
        <v>2266</v>
      </c>
      <c r="C648" s="72" t="s">
        <v>188</v>
      </c>
      <c r="D648" s="72" t="s">
        <v>1453</v>
      </c>
      <c r="E648" s="19" t="s">
        <v>2717</v>
      </c>
      <c r="F648" s="73" t="s">
        <v>1483</v>
      </c>
      <c r="G648" s="72" t="s">
        <v>4852</v>
      </c>
      <c r="H648" s="8" t="s">
        <v>1528</v>
      </c>
      <c r="I648" s="8" t="s">
        <v>61</v>
      </c>
      <c r="J648" s="8">
        <v>26505</v>
      </c>
      <c r="K648" s="8" t="s">
        <v>3073</v>
      </c>
      <c r="L648" s="4" t="s">
        <v>3643</v>
      </c>
      <c r="M648" s="8" t="s">
        <v>3644</v>
      </c>
      <c r="N648" s="8" t="s">
        <v>4243</v>
      </c>
      <c r="O648" s="8">
        <v>578</v>
      </c>
      <c r="P648" s="19" t="s">
        <v>4872</v>
      </c>
      <c r="Q648" s="4"/>
      <c r="R648" s="4" t="s">
        <v>2727</v>
      </c>
      <c r="S648" s="8" t="s">
        <v>2712</v>
      </c>
      <c r="T648" s="1">
        <v>40648</v>
      </c>
      <c r="U648" s="84" t="str">
        <f t="shared" ref="U648:U670" si="125">IF(T648="","N","Y")</f>
        <v>Y</v>
      </c>
      <c r="V648" s="84" t="str">
        <f t="shared" ref="V648:V670" si="126">IF(T648="","N/A",IF(T648="TBD","N","Y"))</f>
        <v>Y</v>
      </c>
      <c r="W648" s="32">
        <v>7527.14</v>
      </c>
      <c r="X648" s="8" t="s">
        <v>2756</v>
      </c>
      <c r="Y648" s="1"/>
      <c r="Z648" s="1">
        <v>40689</v>
      </c>
      <c r="AA648" s="84" t="str">
        <f t="shared" ref="AA648:AA670" si="127">IF(V648="N/A","N/A",IF(Z648="","N","Y"))</f>
        <v>Y</v>
      </c>
      <c r="AB648" s="33">
        <v>1009</v>
      </c>
      <c r="AC648" s="15">
        <f t="shared" ref="AC648:AC670" si="128">IF(U648="N",0,IF(AB648="","TBD",IF(AB648="N/A",0,IF(ISNUMBER(AB648)=TRUE,AB648,"Included"))))</f>
        <v>1009</v>
      </c>
      <c r="AD648" s="1">
        <v>41153</v>
      </c>
      <c r="AE648" s="92" t="str">
        <f t="shared" ref="AE648:AE670" si="129">IF(Q648="",IF(U648="N","N/A",IF(AD648="N/A","N/A",IF(AD648="","TBD",IF(ISNUMBER(AF648),"Complete","Complete")))),"""Removed")</f>
        <v>Complete</v>
      </c>
      <c r="AF648" s="1">
        <v>40768</v>
      </c>
      <c r="AG648" s="8" t="s">
        <v>2756</v>
      </c>
      <c r="AH648" s="89" t="str">
        <f t="shared" ref="AH648:AH670" si="130">IF(Q648="",IF(U648="N","No Build Required",IF(AG648="N","No Build Required",IF(AG648="N/A","No Build Required",IF(AG648="","TBD",IF(ISNUMBER(AJ648),"Complete",IF(ISNUMBER(AI648),"Scheduled","TBD")))))),"Removed")</f>
        <v>No Build Required</v>
      </c>
      <c r="AI648" s="1" t="s">
        <v>4508</v>
      </c>
      <c r="AJ648" s="1" t="s">
        <v>4508</v>
      </c>
      <c r="AK648" s="84" t="str">
        <f>IF(Q648="",IF(U648="N","N/A",IF(AL648="","TBD",IF(AL648="N/A","N/A",IF(ISNUMBER(AL648),"Complete","")))),"Removed")</f>
        <v>Complete</v>
      </c>
      <c r="AL648" s="93">
        <v>40801</v>
      </c>
      <c r="AM648" s="89" t="str">
        <f>IF(Q648="",IF(AO648="","TBD",IF(AO648="N/A","N/A",IF(ISNUMBER(AO648),"Complete","TBD"))),"N/A")</f>
        <v>Complete</v>
      </c>
      <c r="AN648" s="1">
        <v>41166</v>
      </c>
      <c r="AO648" s="93">
        <v>41151</v>
      </c>
      <c r="AP648" s="97" t="str">
        <f>IF(Q648="",IF(AK648="Complete",IF(AM648="TBD","Waiting on Router","Ready"),"Pending Fiber Completion"),"Removed")</f>
        <v>Ready</v>
      </c>
      <c r="AQ648" s="1">
        <v>41166</v>
      </c>
      <c r="AR648" s="4"/>
      <c r="AS648" s="9">
        <v>1</v>
      </c>
      <c r="AT648" s="1"/>
      <c r="AU648" s="1"/>
      <c r="AV648" s="4"/>
    </row>
    <row r="649" spans="1:48" ht="31.5">
      <c r="A649" s="1"/>
      <c r="B649" s="72" t="s">
        <v>2267</v>
      </c>
      <c r="C649" s="72" t="s">
        <v>188</v>
      </c>
      <c r="D649" s="72" t="s">
        <v>774</v>
      </c>
      <c r="E649" s="18" t="s">
        <v>2717</v>
      </c>
      <c r="F649" s="73" t="s">
        <v>1116</v>
      </c>
      <c r="G649" s="72" t="s">
        <v>4852</v>
      </c>
      <c r="H649" s="8" t="s">
        <v>1117</v>
      </c>
      <c r="I649" s="8" t="s">
        <v>61</v>
      </c>
      <c r="J649" s="8">
        <v>26501</v>
      </c>
      <c r="K649" s="8" t="s">
        <v>3072</v>
      </c>
      <c r="L649" s="4" t="s">
        <v>3597</v>
      </c>
      <c r="M649" s="8" t="s">
        <v>3598</v>
      </c>
      <c r="N649" s="8" t="s">
        <v>4055</v>
      </c>
      <c r="O649" s="8">
        <v>362</v>
      </c>
      <c r="P649" s="18"/>
      <c r="Q649" s="4"/>
      <c r="R649" s="4" t="s">
        <v>2727</v>
      </c>
      <c r="S649" s="8" t="s">
        <v>2713</v>
      </c>
      <c r="T649" s="1">
        <v>40648</v>
      </c>
      <c r="U649" s="85" t="str">
        <f t="shared" si="125"/>
        <v>Y</v>
      </c>
      <c r="V649" s="85" t="str">
        <f t="shared" si="126"/>
        <v>Y</v>
      </c>
      <c r="W649" s="32">
        <v>18530.64</v>
      </c>
      <c r="X649" s="8" t="s">
        <v>2756</v>
      </c>
      <c r="Y649" s="1"/>
      <c r="Z649" s="1">
        <v>40812</v>
      </c>
      <c r="AA649" s="84" t="str">
        <f t="shared" si="127"/>
        <v>Y</v>
      </c>
      <c r="AB649" s="33">
        <v>2484</v>
      </c>
      <c r="AC649" s="15">
        <f t="shared" si="128"/>
        <v>2484</v>
      </c>
      <c r="AD649" s="1">
        <v>40940</v>
      </c>
      <c r="AE649" s="92" t="str">
        <f t="shared" si="129"/>
        <v>Complete</v>
      </c>
      <c r="AF649" s="1">
        <v>41341</v>
      </c>
      <c r="AG649" s="8" t="s">
        <v>697</v>
      </c>
      <c r="AH649" s="89" t="str">
        <f t="shared" si="130"/>
        <v>Complete</v>
      </c>
      <c r="AI649" s="1" t="s">
        <v>4508</v>
      </c>
      <c r="AJ649" s="1">
        <v>40956</v>
      </c>
      <c r="AK649" s="84" t="str">
        <f>IF(Q649="",IF(U649="N","N/A",IF(AL649="","TBD",IF(AL649="N/A","N/A",IF(ISNUMBER(AL649),"Complete","")))),"Removed")</f>
        <v>Complete</v>
      </c>
      <c r="AL649" s="94">
        <v>41341</v>
      </c>
      <c r="AM649" s="89" t="str">
        <f>IF(Q649="",IF(AO649="","TBD",IF(AO649="N/A","N/A",IF(ISNUMBER(AO649),"Complete","TBD"))),"N/A")</f>
        <v>Complete</v>
      </c>
      <c r="AN649" s="1">
        <v>41341</v>
      </c>
      <c r="AO649" s="93">
        <v>40780</v>
      </c>
      <c r="AP649" s="97" t="str">
        <f>IF(Q649="",IF(AK649="Complete",IF(AM649="TBD","Waiting on Router","Ready"),"Pending Fiber Completion"),"Removed")</f>
        <v>Ready</v>
      </c>
      <c r="AQ649" s="1"/>
      <c r="AR649" s="4" t="s">
        <v>4668</v>
      </c>
      <c r="AS649" s="9">
        <v>1</v>
      </c>
      <c r="AT649" s="1"/>
      <c r="AU649" s="1"/>
      <c r="AV649" s="4"/>
    </row>
    <row r="650" spans="1:48" ht="31.5">
      <c r="A650" s="1"/>
      <c r="B650" s="72" t="s">
        <v>2268</v>
      </c>
      <c r="C650" s="72" t="s">
        <v>188</v>
      </c>
      <c r="D650" s="72" t="s">
        <v>774</v>
      </c>
      <c r="E650" s="18" t="s">
        <v>2717</v>
      </c>
      <c r="F650" s="73" t="s">
        <v>1118</v>
      </c>
      <c r="G650" s="72" t="s">
        <v>4852</v>
      </c>
      <c r="H650" s="8" t="s">
        <v>1119</v>
      </c>
      <c r="I650" s="8" t="s">
        <v>548</v>
      </c>
      <c r="J650" s="8">
        <v>26521</v>
      </c>
      <c r="K650" s="8" t="s">
        <v>3071</v>
      </c>
      <c r="L650" s="4" t="s">
        <v>3597</v>
      </c>
      <c r="M650" s="8" t="s">
        <v>3598</v>
      </c>
      <c r="N650" s="8" t="s">
        <v>4056</v>
      </c>
      <c r="O650" s="8">
        <v>363</v>
      </c>
      <c r="P650" s="18"/>
      <c r="Q650" s="4"/>
      <c r="R650" s="4" t="s">
        <v>2727</v>
      </c>
      <c r="S650" s="8" t="s">
        <v>2713</v>
      </c>
      <c r="T650" s="1">
        <v>40648</v>
      </c>
      <c r="U650" s="85" t="str">
        <f t="shared" si="125"/>
        <v>Y</v>
      </c>
      <c r="V650" s="85" t="str">
        <f t="shared" si="126"/>
        <v>Y</v>
      </c>
      <c r="W650" s="32">
        <v>15755.52</v>
      </c>
      <c r="X650" s="8" t="s">
        <v>2756</v>
      </c>
      <c r="Y650" s="1"/>
      <c r="Z650" s="1">
        <v>40689</v>
      </c>
      <c r="AA650" s="84" t="str">
        <f t="shared" si="127"/>
        <v>Y</v>
      </c>
      <c r="AB650" s="33">
        <v>2112</v>
      </c>
      <c r="AC650" s="15">
        <f t="shared" si="128"/>
        <v>2112</v>
      </c>
      <c r="AD650" s="1">
        <v>40940</v>
      </c>
      <c r="AE650" s="92" t="str">
        <f t="shared" si="129"/>
        <v>Complete</v>
      </c>
      <c r="AF650" s="1">
        <v>40830</v>
      </c>
      <c r="AG650" s="8" t="s">
        <v>697</v>
      </c>
      <c r="AH650" s="89" t="str">
        <f t="shared" si="130"/>
        <v>Complete</v>
      </c>
      <c r="AI650" s="1" t="s">
        <v>4508</v>
      </c>
      <c r="AJ650" s="1">
        <v>40949</v>
      </c>
      <c r="AK650" s="84" t="str">
        <f>IF(Q650="",IF(U650="N","N/A",IF(AL650="","TBD",IF(AL650="N/A","N/A",IF(ISNUMBER(AL650),"Complete","")))),"Removed")</f>
        <v>Complete</v>
      </c>
      <c r="AL650" s="94">
        <v>41011</v>
      </c>
      <c r="AM650" s="89" t="str">
        <f>IF(Q650="",IF(AO650="","TBD",IF(AO650="N/A","N/A",IF(ISNUMBER(AO650),"Complete","TBD"))),"N/A")</f>
        <v>Complete</v>
      </c>
      <c r="AN650" s="1">
        <v>41018</v>
      </c>
      <c r="AO650" s="93">
        <v>40779</v>
      </c>
      <c r="AP650" s="97" t="str">
        <f>IF(Q650="",IF(AK650="Complete",IF(AM650="TBD","Waiting on Router","Ready"),"Pending Fiber Completion"),"Removed")</f>
        <v>Ready</v>
      </c>
      <c r="AQ650" s="1">
        <v>41018</v>
      </c>
      <c r="AR650" s="4" t="s">
        <v>4762</v>
      </c>
      <c r="AS650" s="9">
        <v>1</v>
      </c>
      <c r="AT650" s="1"/>
      <c r="AU650" s="1"/>
      <c r="AV650" s="4"/>
    </row>
    <row r="651" spans="1:48" ht="31.5">
      <c r="A651" s="2"/>
      <c r="B651" s="73" t="s">
        <v>2269</v>
      </c>
      <c r="C651" s="73" t="s">
        <v>188</v>
      </c>
      <c r="D651" s="73" t="s">
        <v>774</v>
      </c>
      <c r="E651" s="4" t="s">
        <v>2717</v>
      </c>
      <c r="F651" s="73" t="s">
        <v>1120</v>
      </c>
      <c r="G651" s="73" t="s">
        <v>4852</v>
      </c>
      <c r="H651" s="4" t="s">
        <v>1121</v>
      </c>
      <c r="I651" s="4" t="s">
        <v>617</v>
      </c>
      <c r="J651" s="4">
        <v>26570</v>
      </c>
      <c r="K651" s="4" t="s">
        <v>3070</v>
      </c>
      <c r="L651" s="4" t="s">
        <v>3597</v>
      </c>
      <c r="M651" s="4" t="s">
        <v>3598</v>
      </c>
      <c r="N651" s="4" t="s">
        <v>4057</v>
      </c>
      <c r="O651" s="4">
        <v>364</v>
      </c>
      <c r="P651" s="4"/>
      <c r="Q651" s="4"/>
      <c r="R651" s="4" t="s">
        <v>2727</v>
      </c>
      <c r="S651" s="4" t="s">
        <v>2713</v>
      </c>
      <c r="T651" s="2">
        <v>40648</v>
      </c>
      <c r="U651" s="86" t="str">
        <f t="shared" si="125"/>
        <v>Y</v>
      </c>
      <c r="V651" s="86" t="str">
        <f t="shared" si="126"/>
        <v>Y</v>
      </c>
      <c r="W651" s="34">
        <v>236295</v>
      </c>
      <c r="X651" s="4" t="s">
        <v>2756</v>
      </c>
      <c r="Y651" s="2"/>
      <c r="Z651" s="2">
        <v>40925</v>
      </c>
      <c r="AA651" s="84" t="str">
        <f t="shared" si="127"/>
        <v>Y</v>
      </c>
      <c r="AB651" s="35">
        <v>31675</v>
      </c>
      <c r="AC651" s="15">
        <f t="shared" si="128"/>
        <v>31675</v>
      </c>
      <c r="AD651" s="2">
        <v>40940</v>
      </c>
      <c r="AE651" s="92" t="str">
        <f t="shared" si="129"/>
        <v>Complete</v>
      </c>
      <c r="AF651" s="2">
        <v>41131</v>
      </c>
      <c r="AG651" s="4" t="s">
        <v>2756</v>
      </c>
      <c r="AH651" s="89" t="str">
        <f t="shared" si="130"/>
        <v>No Build Required</v>
      </c>
      <c r="AI651" s="1" t="s">
        <v>4508</v>
      </c>
      <c r="AJ651" s="1" t="s">
        <v>4508</v>
      </c>
      <c r="AK651" s="84" t="str">
        <f>IF(Q651="",IF(U651="N","N/A",IF(AL651="","TBD",IF(AL651="N/A","N/A",IF(ISNUMBER(AL651),"Complete","")))),"Removed")</f>
        <v>Complete</v>
      </c>
      <c r="AL651" s="94">
        <v>41148</v>
      </c>
      <c r="AM651" s="89" t="str">
        <f>IF(Q651="",IF(AO651="","TBD",IF(AO651="N/A","N/A",IF(ISNUMBER(AO651),"Complete","TBD"))),"N/A")</f>
        <v>Complete</v>
      </c>
      <c r="AN651" s="2">
        <v>41152</v>
      </c>
      <c r="AO651" s="94">
        <v>40786</v>
      </c>
      <c r="AP651" s="97" t="str">
        <f>IF(Q651="",IF(AK651="Complete",IF(AM651="TBD","Waiting on Router","Ready"),"Pending Fiber Completion"),"Removed")</f>
        <v>Ready</v>
      </c>
      <c r="AQ651" s="2">
        <v>41152</v>
      </c>
      <c r="AR651" s="4" t="s">
        <v>4665</v>
      </c>
      <c r="AS651" s="7">
        <v>1</v>
      </c>
      <c r="AT651" s="2"/>
      <c r="AU651" s="2"/>
      <c r="AV651" s="4"/>
    </row>
    <row r="652" spans="1:48" ht="31.5">
      <c r="A652" s="1">
        <v>40753</v>
      </c>
      <c r="B652" s="72" t="s">
        <v>2270</v>
      </c>
      <c r="C652" s="72" t="s">
        <v>188</v>
      </c>
      <c r="D652" s="72" t="s">
        <v>774</v>
      </c>
      <c r="E652" s="18" t="s">
        <v>2717</v>
      </c>
      <c r="F652" s="73" t="s">
        <v>1122</v>
      </c>
      <c r="G652" s="72" t="s">
        <v>4851</v>
      </c>
      <c r="H652" s="8" t="s">
        <v>6154</v>
      </c>
      <c r="I652" s="8" t="s">
        <v>61</v>
      </c>
      <c r="J652" s="8">
        <v>26505</v>
      </c>
      <c r="K652" s="8" t="s">
        <v>6155</v>
      </c>
      <c r="L652" s="4" t="s">
        <v>3597</v>
      </c>
      <c r="M652" s="8" t="s">
        <v>3598</v>
      </c>
      <c r="N652" s="8" t="s">
        <v>6156</v>
      </c>
      <c r="O652" s="8">
        <v>365</v>
      </c>
      <c r="P652" s="18"/>
      <c r="Q652" s="4"/>
      <c r="R652" s="4" t="s">
        <v>4071</v>
      </c>
      <c r="S652" s="8" t="s">
        <v>2713</v>
      </c>
      <c r="T652" s="1"/>
      <c r="U652" s="77" t="str">
        <f t="shared" si="125"/>
        <v>N</v>
      </c>
      <c r="V652" s="77" t="str">
        <f t="shared" si="126"/>
        <v>N/A</v>
      </c>
      <c r="W652" s="32"/>
      <c r="X652" s="6" t="s">
        <v>4508</v>
      </c>
      <c r="Y652" s="1"/>
      <c r="Z652" s="1"/>
      <c r="AA652" s="84" t="str">
        <f t="shared" si="127"/>
        <v>N/A</v>
      </c>
      <c r="AB652" s="33">
        <v>0</v>
      </c>
      <c r="AC652" s="15">
        <f t="shared" si="128"/>
        <v>0</v>
      </c>
      <c r="AD652" s="1"/>
      <c r="AE652" s="92" t="str">
        <f t="shared" si="129"/>
        <v>N/A</v>
      </c>
      <c r="AF652" s="1"/>
      <c r="AG652" s="8" t="s">
        <v>2756</v>
      </c>
      <c r="AH652" s="89" t="str">
        <f t="shared" si="130"/>
        <v>No Build Required</v>
      </c>
      <c r="AI652" s="1" t="s">
        <v>4508</v>
      </c>
      <c r="AJ652" s="1" t="s">
        <v>4508</v>
      </c>
      <c r="AK652" s="84" t="str">
        <f>IF(Q652="",IF(U652="N","N/A",IF(AL652="","TBD",IF(AL652="N/A","N/A",IF(ISNUMBER(AL652),"Complete","")))),"Removed")</f>
        <v>N/A</v>
      </c>
      <c r="AL652" s="95" t="s">
        <v>4508</v>
      </c>
      <c r="AM652" s="89" t="str">
        <f>IF(Q652="",IF(AO652="","TBD",IF(AO652="N/A","N/A",IF(ISNUMBER(AO652),"Complete","TBD"))),"N/A")</f>
        <v>Complete</v>
      </c>
      <c r="AN652" s="1">
        <v>40912</v>
      </c>
      <c r="AO652" s="93">
        <v>40785</v>
      </c>
      <c r="AP652" s="97" t="str">
        <f>IF(Q652="",IF(AK652="N/A",IF(AM652="TBD","Waiting on Router","Ready"),"TBD"),"Removed")</f>
        <v>Ready</v>
      </c>
      <c r="AQ652" s="1">
        <v>40913</v>
      </c>
      <c r="AR652" s="4"/>
      <c r="AS652" s="9">
        <v>1</v>
      </c>
      <c r="AT652" s="1"/>
      <c r="AU652" s="1"/>
      <c r="AV652" s="4"/>
    </row>
    <row r="653" spans="1:48" ht="31.5">
      <c r="A653" s="2"/>
      <c r="B653" s="73" t="s">
        <v>2271</v>
      </c>
      <c r="C653" s="73" t="s">
        <v>188</v>
      </c>
      <c r="D653" s="73" t="s">
        <v>774</v>
      </c>
      <c r="E653" s="4" t="s">
        <v>2717</v>
      </c>
      <c r="F653" s="73" t="s">
        <v>1123</v>
      </c>
      <c r="G653" s="73" t="s">
        <v>4852</v>
      </c>
      <c r="H653" s="4" t="s">
        <v>1124</v>
      </c>
      <c r="I653" s="4" t="s">
        <v>548</v>
      </c>
      <c r="J653" s="4">
        <v>26521</v>
      </c>
      <c r="K653" s="4" t="s">
        <v>3069</v>
      </c>
      <c r="L653" s="4" t="s">
        <v>3597</v>
      </c>
      <c r="M653" s="4" t="s">
        <v>3598</v>
      </c>
      <c r="N653" s="4" t="s">
        <v>4058</v>
      </c>
      <c r="O653" s="4">
        <v>366</v>
      </c>
      <c r="P653" s="4"/>
      <c r="Q653" s="4"/>
      <c r="R653" s="4" t="s">
        <v>2727</v>
      </c>
      <c r="S653" s="4" t="s">
        <v>2713</v>
      </c>
      <c r="T653" s="2">
        <v>40648</v>
      </c>
      <c r="U653" s="86" t="str">
        <f t="shared" si="125"/>
        <v>Y</v>
      </c>
      <c r="V653" s="86" t="str">
        <f t="shared" si="126"/>
        <v>Y</v>
      </c>
      <c r="W653" s="34">
        <v>22066.68</v>
      </c>
      <c r="X653" s="4" t="s">
        <v>2756</v>
      </c>
      <c r="Y653" s="2"/>
      <c r="Z653" s="2">
        <v>40689</v>
      </c>
      <c r="AA653" s="84" t="str">
        <f t="shared" si="127"/>
        <v>Y</v>
      </c>
      <c r="AB653" s="35">
        <v>2958</v>
      </c>
      <c r="AC653" s="15">
        <f t="shared" si="128"/>
        <v>2958</v>
      </c>
      <c r="AD653" s="2">
        <v>40940</v>
      </c>
      <c r="AE653" s="92" t="str">
        <f t="shared" si="129"/>
        <v>Complete</v>
      </c>
      <c r="AF653" s="2">
        <v>40830</v>
      </c>
      <c r="AG653" s="4" t="s">
        <v>697</v>
      </c>
      <c r="AH653" s="89" t="str">
        <f t="shared" si="130"/>
        <v>Complete</v>
      </c>
      <c r="AI653" s="2" t="s">
        <v>4508</v>
      </c>
      <c r="AJ653" s="2">
        <v>40949</v>
      </c>
      <c r="AK653" s="84" t="str">
        <f>IF(Q653="",IF(U653="N","N/A",IF(AL653="","TBD",IF(AL653="N/A","N/A",IF(ISNUMBER(AL653),"Complete","")))),"Removed")</f>
        <v>Complete</v>
      </c>
      <c r="AL653" s="94">
        <v>41011</v>
      </c>
      <c r="AM653" s="89" t="str">
        <f>IF(Q653="",IF(AO653="","TBD",IF(AO653="N/A","N/A",IF(ISNUMBER(AO653),"Complete","TBD"))),"N/A")</f>
        <v>Complete</v>
      </c>
      <c r="AN653" s="2">
        <v>41018</v>
      </c>
      <c r="AO653" s="94">
        <v>40779</v>
      </c>
      <c r="AP653" s="97" t="str">
        <f>IF(Q653="",IF(AK653="Complete",IF(AM653="TBD","Waiting on Router","Ready"),"Pending Fiber Completion"),"Removed")</f>
        <v>Ready</v>
      </c>
      <c r="AQ653" s="2">
        <v>41018</v>
      </c>
      <c r="AR653" s="4" t="s">
        <v>4658</v>
      </c>
      <c r="AS653" s="7">
        <v>1</v>
      </c>
      <c r="AT653" s="2"/>
      <c r="AU653" s="2"/>
      <c r="AV653" s="4"/>
    </row>
    <row r="654" spans="1:48" ht="31.5">
      <c r="A654" s="2"/>
      <c r="B654" s="73" t="s">
        <v>2272</v>
      </c>
      <c r="C654" s="73" t="s">
        <v>188</v>
      </c>
      <c r="D654" s="73" t="s">
        <v>774</v>
      </c>
      <c r="E654" s="4" t="s">
        <v>2717</v>
      </c>
      <c r="F654" s="73" t="s">
        <v>1125</v>
      </c>
      <c r="G654" s="73" t="s">
        <v>4852</v>
      </c>
      <c r="H654" s="4" t="s">
        <v>1126</v>
      </c>
      <c r="I654" s="4" t="s">
        <v>61</v>
      </c>
      <c r="J654" s="4">
        <v>26501</v>
      </c>
      <c r="K654" s="4" t="s">
        <v>3068</v>
      </c>
      <c r="L654" s="4" t="s">
        <v>3597</v>
      </c>
      <c r="M654" s="4" t="s">
        <v>3598</v>
      </c>
      <c r="N654" s="4" t="s">
        <v>4059</v>
      </c>
      <c r="O654" s="4">
        <v>367</v>
      </c>
      <c r="P654" s="4"/>
      <c r="Q654" s="4"/>
      <c r="R654" s="4" t="s">
        <v>2727</v>
      </c>
      <c r="S654" s="4" t="s">
        <v>2713</v>
      </c>
      <c r="T654" s="2">
        <v>40648</v>
      </c>
      <c r="U654" s="86" t="str">
        <f t="shared" si="125"/>
        <v>Y</v>
      </c>
      <c r="V654" s="86" t="str">
        <f t="shared" si="126"/>
        <v>Y</v>
      </c>
      <c r="W654" s="34">
        <v>93652.84</v>
      </c>
      <c r="X654" s="4" t="s">
        <v>2756</v>
      </c>
      <c r="Y654" s="2">
        <v>41211</v>
      </c>
      <c r="Z654" s="2">
        <v>40812</v>
      </c>
      <c r="AA654" s="84" t="str">
        <f t="shared" si="127"/>
        <v>Y</v>
      </c>
      <c r="AB654" s="35">
        <v>12554</v>
      </c>
      <c r="AC654" s="15">
        <f t="shared" si="128"/>
        <v>12554</v>
      </c>
      <c r="AD654" s="2">
        <v>40940</v>
      </c>
      <c r="AE654" s="92" t="str">
        <f t="shared" si="129"/>
        <v>Complete</v>
      </c>
      <c r="AF654" s="2">
        <v>41341</v>
      </c>
      <c r="AG654" s="4" t="s">
        <v>2756</v>
      </c>
      <c r="AH654" s="89" t="str">
        <f t="shared" si="130"/>
        <v>No Build Required</v>
      </c>
      <c r="AI654" s="1" t="s">
        <v>4508</v>
      </c>
      <c r="AJ654" s="1" t="s">
        <v>4508</v>
      </c>
      <c r="AK654" s="84" t="str">
        <f>IF(Q654="",IF(U654="N","N/A",IF(AL654="","TBD",IF(AL654="N/A","N/A",IF(ISNUMBER(AL654),"Complete","")))),"Removed")</f>
        <v>Complete</v>
      </c>
      <c r="AL654" s="94">
        <v>41341</v>
      </c>
      <c r="AM654" s="89" t="str">
        <f>IF(Q654="",IF(AO654="","TBD",IF(AO654="N/A","N/A",IF(ISNUMBER(AO654),"Complete","TBD"))),"N/A")</f>
        <v>Complete</v>
      </c>
      <c r="AN654" s="2">
        <v>41341</v>
      </c>
      <c r="AO654" s="94">
        <v>40780</v>
      </c>
      <c r="AP654" s="97" t="str">
        <f>IF(Q654="",IF(AK654="Complete",IF(AM654="TBD","Waiting on Router","Ready"),"Pending Fiber Completion"),"Removed")</f>
        <v>Ready</v>
      </c>
      <c r="AQ654" s="2"/>
      <c r="AR654" s="4"/>
      <c r="AS654" s="7">
        <v>1</v>
      </c>
      <c r="AT654" s="2"/>
      <c r="AU654" s="2"/>
      <c r="AV654" s="4"/>
    </row>
    <row r="655" spans="1:48" ht="31.5">
      <c r="A655" s="2">
        <v>40753</v>
      </c>
      <c r="B655" s="73" t="s">
        <v>2273</v>
      </c>
      <c r="C655" s="73" t="s">
        <v>188</v>
      </c>
      <c r="D655" s="73" t="s">
        <v>774</v>
      </c>
      <c r="E655" s="4" t="s">
        <v>2717</v>
      </c>
      <c r="F655" s="73" t="s">
        <v>1127</v>
      </c>
      <c r="G655" s="73" t="s">
        <v>4851</v>
      </c>
      <c r="H655" s="4" t="s">
        <v>6157</v>
      </c>
      <c r="I655" s="4" t="s">
        <v>61</v>
      </c>
      <c r="J655" s="4">
        <v>26508</v>
      </c>
      <c r="K655" s="4" t="s">
        <v>6158</v>
      </c>
      <c r="L655" s="4" t="s">
        <v>3597</v>
      </c>
      <c r="M655" s="4" t="s">
        <v>3598</v>
      </c>
      <c r="N655" s="4" t="s">
        <v>6159</v>
      </c>
      <c r="O655" s="4">
        <v>368</v>
      </c>
      <c r="P655" s="4"/>
      <c r="Q655" s="4"/>
      <c r="R655" s="4" t="s">
        <v>4071</v>
      </c>
      <c r="S655" s="4" t="s">
        <v>2713</v>
      </c>
      <c r="T655" s="2"/>
      <c r="U655" s="77" t="str">
        <f t="shared" si="125"/>
        <v>N</v>
      </c>
      <c r="V655" s="77" t="str">
        <f t="shared" si="126"/>
        <v>N/A</v>
      </c>
      <c r="W655" s="34"/>
      <c r="X655" s="6" t="s">
        <v>4508</v>
      </c>
      <c r="Y655" s="2"/>
      <c r="Z655" s="2"/>
      <c r="AA655" s="84" t="str">
        <f t="shared" si="127"/>
        <v>N/A</v>
      </c>
      <c r="AB655" s="35">
        <v>0</v>
      </c>
      <c r="AC655" s="15">
        <f t="shared" si="128"/>
        <v>0</v>
      </c>
      <c r="AD655" s="2"/>
      <c r="AE655" s="92" t="str">
        <f t="shared" si="129"/>
        <v>N/A</v>
      </c>
      <c r="AF655" s="2"/>
      <c r="AG655" s="4" t="s">
        <v>2756</v>
      </c>
      <c r="AH655" s="89" t="str">
        <f t="shared" si="130"/>
        <v>No Build Required</v>
      </c>
      <c r="AI655" s="2" t="s">
        <v>4508</v>
      </c>
      <c r="AJ655" s="2" t="s">
        <v>4508</v>
      </c>
      <c r="AK655" s="84" t="str">
        <f>IF(Q655="",IF(U655="N","N/A",IF(AL655="","TBD",IF(AL655="N/A","N/A",IF(ISNUMBER(AL655),"Complete","")))),"Removed")</f>
        <v>N/A</v>
      </c>
      <c r="AL655" s="95" t="s">
        <v>4508</v>
      </c>
      <c r="AM655" s="89" t="str">
        <f>IF(Q655="",IF(AO655="","TBD",IF(AO655="N/A","N/A",IF(ISNUMBER(AO655),"Complete","TBD"))),"N/A")</f>
        <v>Complete</v>
      </c>
      <c r="AN655" s="2">
        <v>40912</v>
      </c>
      <c r="AO655" s="94">
        <v>40785</v>
      </c>
      <c r="AP655" s="97" t="str">
        <f>IF(Q655="",IF(AK655="N/A",IF(AM655="TBD","Waiting on Router","Ready"),"TBD"),"Removed")</f>
        <v>Ready</v>
      </c>
      <c r="AQ655" s="2">
        <v>40913</v>
      </c>
      <c r="AR655" s="4"/>
      <c r="AS655" s="7">
        <v>1</v>
      </c>
      <c r="AT655" s="2"/>
      <c r="AU655" s="2"/>
      <c r="AV655" s="4"/>
    </row>
    <row r="656" spans="1:48" ht="31.5">
      <c r="A656" s="1">
        <v>40753</v>
      </c>
      <c r="B656" s="72" t="s">
        <v>2274</v>
      </c>
      <c r="C656" s="72" t="s">
        <v>188</v>
      </c>
      <c r="D656" s="72" t="s">
        <v>774</v>
      </c>
      <c r="E656" s="18" t="s">
        <v>2717</v>
      </c>
      <c r="F656" s="73" t="s">
        <v>1128</v>
      </c>
      <c r="G656" s="72" t="s">
        <v>4851</v>
      </c>
      <c r="H656" s="8" t="s">
        <v>6160</v>
      </c>
      <c r="I656" s="8" t="s">
        <v>61</v>
      </c>
      <c r="J656" s="8">
        <v>26505</v>
      </c>
      <c r="K656" s="8" t="s">
        <v>6161</v>
      </c>
      <c r="L656" s="4" t="s">
        <v>3597</v>
      </c>
      <c r="M656" s="8" t="s">
        <v>3598</v>
      </c>
      <c r="N656" s="8" t="s">
        <v>6162</v>
      </c>
      <c r="O656" s="8">
        <v>369</v>
      </c>
      <c r="P656" s="18"/>
      <c r="Q656" s="4"/>
      <c r="R656" s="4" t="s">
        <v>4071</v>
      </c>
      <c r="S656" s="8" t="s">
        <v>2713</v>
      </c>
      <c r="T656" s="1"/>
      <c r="U656" s="77" t="str">
        <f t="shared" si="125"/>
        <v>N</v>
      </c>
      <c r="V656" s="77" t="str">
        <f t="shared" si="126"/>
        <v>N/A</v>
      </c>
      <c r="W656" s="32"/>
      <c r="X656" s="6" t="s">
        <v>4508</v>
      </c>
      <c r="Y656" s="1"/>
      <c r="Z656" s="1"/>
      <c r="AA656" s="84" t="str">
        <f t="shared" si="127"/>
        <v>N/A</v>
      </c>
      <c r="AB656" s="33">
        <v>0</v>
      </c>
      <c r="AC656" s="15">
        <f t="shared" si="128"/>
        <v>0</v>
      </c>
      <c r="AD656" s="1"/>
      <c r="AE656" s="92" t="str">
        <f t="shared" si="129"/>
        <v>N/A</v>
      </c>
      <c r="AF656" s="1"/>
      <c r="AG656" s="8" t="s">
        <v>2756</v>
      </c>
      <c r="AH656" s="89" t="str">
        <f t="shared" si="130"/>
        <v>No Build Required</v>
      </c>
      <c r="AI656" s="1" t="s">
        <v>4508</v>
      </c>
      <c r="AJ656" s="1" t="s">
        <v>4508</v>
      </c>
      <c r="AK656" s="84" t="str">
        <f>IF(Q656="",IF(U656="N","N/A",IF(AL656="","TBD",IF(AL656="N/A","N/A",IF(ISNUMBER(AL656),"Complete","")))),"Removed")</f>
        <v>N/A</v>
      </c>
      <c r="AL656" s="95" t="s">
        <v>4508</v>
      </c>
      <c r="AM656" s="89" t="str">
        <f>IF(Q656="",IF(AO656="","TBD",IF(AO656="N/A","N/A",IF(ISNUMBER(AO656),"Complete","TBD"))),"N/A")</f>
        <v>Complete</v>
      </c>
      <c r="AN656" s="1">
        <v>40912</v>
      </c>
      <c r="AO656" s="93">
        <v>40784</v>
      </c>
      <c r="AP656" s="97" t="str">
        <f>IF(Q656="",IF(AK656="N/A",IF(AM656="TBD","Waiting on Router","Ready"),"TBD"),"Removed")</f>
        <v>Ready</v>
      </c>
      <c r="AQ656" s="1">
        <v>40913</v>
      </c>
      <c r="AR656" s="4"/>
      <c r="AS656" s="9">
        <v>1</v>
      </c>
      <c r="AT656" s="1"/>
      <c r="AU656" s="1"/>
      <c r="AV656" s="4"/>
    </row>
    <row r="657" spans="1:48" ht="31.5">
      <c r="A657" s="1">
        <v>40753</v>
      </c>
      <c r="B657" s="72" t="s">
        <v>2275</v>
      </c>
      <c r="C657" s="72" t="s">
        <v>188</v>
      </c>
      <c r="D657" s="72" t="s">
        <v>774</v>
      </c>
      <c r="E657" s="18" t="s">
        <v>2717</v>
      </c>
      <c r="F657" s="73" t="s">
        <v>1129</v>
      </c>
      <c r="G657" s="72" t="s">
        <v>4851</v>
      </c>
      <c r="H657" s="8" t="s">
        <v>6163</v>
      </c>
      <c r="I657" s="8" t="s">
        <v>61</v>
      </c>
      <c r="J657" s="8">
        <v>26505</v>
      </c>
      <c r="K657" s="8" t="s">
        <v>6164</v>
      </c>
      <c r="L657" s="4" t="s">
        <v>3597</v>
      </c>
      <c r="M657" s="8" t="s">
        <v>3598</v>
      </c>
      <c r="N657" s="8" t="s">
        <v>6165</v>
      </c>
      <c r="O657" s="8">
        <v>370</v>
      </c>
      <c r="P657" s="18"/>
      <c r="Q657" s="4"/>
      <c r="R657" s="4" t="s">
        <v>4071</v>
      </c>
      <c r="S657" s="8" t="s">
        <v>2713</v>
      </c>
      <c r="T657" s="1"/>
      <c r="U657" s="77" t="str">
        <f t="shared" si="125"/>
        <v>N</v>
      </c>
      <c r="V657" s="77" t="str">
        <f t="shared" si="126"/>
        <v>N/A</v>
      </c>
      <c r="W657" s="32"/>
      <c r="X657" s="6" t="s">
        <v>4508</v>
      </c>
      <c r="Y657" s="1"/>
      <c r="Z657" s="1"/>
      <c r="AA657" s="84" t="str">
        <f t="shared" si="127"/>
        <v>N/A</v>
      </c>
      <c r="AB657" s="33">
        <v>0</v>
      </c>
      <c r="AC657" s="15">
        <f t="shared" si="128"/>
        <v>0</v>
      </c>
      <c r="AD657" s="1"/>
      <c r="AE657" s="92" t="str">
        <f t="shared" si="129"/>
        <v>N/A</v>
      </c>
      <c r="AF657" s="1"/>
      <c r="AG657" s="8" t="s">
        <v>2756</v>
      </c>
      <c r="AH657" s="89" t="str">
        <f t="shared" si="130"/>
        <v>No Build Required</v>
      </c>
      <c r="AI657" s="1" t="s">
        <v>4508</v>
      </c>
      <c r="AJ657" s="1" t="s">
        <v>4508</v>
      </c>
      <c r="AK657" s="84" t="str">
        <f>IF(Q657="",IF(U657="N","N/A",IF(AL657="","TBD",IF(AL657="N/A","N/A",IF(ISNUMBER(AL657),"Complete","")))),"Removed")</f>
        <v>N/A</v>
      </c>
      <c r="AL657" s="95" t="s">
        <v>4508</v>
      </c>
      <c r="AM657" s="89" t="str">
        <f>IF(Q657="",IF(AO657="","TBD",IF(AO657="N/A","N/A",IF(ISNUMBER(AO657),"Complete","TBD"))),"N/A")</f>
        <v>Complete</v>
      </c>
      <c r="AN657" s="1">
        <v>40912</v>
      </c>
      <c r="AO657" s="93">
        <v>40784</v>
      </c>
      <c r="AP657" s="97" t="str">
        <f>IF(Q657="",IF(AK657="N/A",IF(AM657="TBD","Waiting on Router","Ready"),"TBD"),"Removed")</f>
        <v>Ready</v>
      </c>
      <c r="AQ657" s="1">
        <v>40913</v>
      </c>
      <c r="AR657" s="4"/>
      <c r="AS657" s="9">
        <v>1</v>
      </c>
      <c r="AT657" s="1"/>
      <c r="AU657" s="1"/>
      <c r="AV657" s="4"/>
    </row>
    <row r="658" spans="1:48">
      <c r="A658" s="2"/>
      <c r="B658" s="73" t="s">
        <v>2276</v>
      </c>
      <c r="C658" s="73" t="s">
        <v>188</v>
      </c>
      <c r="D658" s="73" t="s">
        <v>763</v>
      </c>
      <c r="E658" s="4" t="s">
        <v>2717</v>
      </c>
      <c r="F658" s="73" t="s">
        <v>601</v>
      </c>
      <c r="G658" s="73" t="s">
        <v>4852</v>
      </c>
      <c r="H658" s="4" t="s">
        <v>602</v>
      </c>
      <c r="I658" s="4" t="s">
        <v>61</v>
      </c>
      <c r="J658" s="4">
        <v>26505</v>
      </c>
      <c r="K658" s="4" t="s">
        <v>3067</v>
      </c>
      <c r="L658" s="4"/>
      <c r="M658" s="4"/>
      <c r="N658" s="4" t="s">
        <v>4104</v>
      </c>
      <c r="O658" s="4">
        <v>690</v>
      </c>
      <c r="P658" s="4"/>
      <c r="Q658" s="4"/>
      <c r="R658" s="4" t="s">
        <v>2727</v>
      </c>
      <c r="S658" s="4" t="s">
        <v>2712</v>
      </c>
      <c r="T658" s="2">
        <v>40648</v>
      </c>
      <c r="U658" s="86" t="str">
        <f t="shared" si="125"/>
        <v>Y</v>
      </c>
      <c r="V658" s="86" t="str">
        <f t="shared" si="126"/>
        <v>Y</v>
      </c>
      <c r="W658" s="34">
        <v>1865</v>
      </c>
      <c r="X658" s="4" t="s">
        <v>2756</v>
      </c>
      <c r="Y658" s="2"/>
      <c r="Z658" s="2">
        <v>40812</v>
      </c>
      <c r="AA658" s="84" t="str">
        <f t="shared" si="127"/>
        <v>Y</v>
      </c>
      <c r="AB658" s="35">
        <v>250</v>
      </c>
      <c r="AC658" s="15">
        <f t="shared" si="128"/>
        <v>250</v>
      </c>
      <c r="AD658" s="2">
        <v>40878</v>
      </c>
      <c r="AE658" s="92" t="str">
        <f t="shared" si="129"/>
        <v>Complete</v>
      </c>
      <c r="AF658" s="2">
        <v>40853</v>
      </c>
      <c r="AG658" s="4" t="s">
        <v>697</v>
      </c>
      <c r="AH658" s="89" t="str">
        <f t="shared" si="130"/>
        <v>Complete</v>
      </c>
      <c r="AI658" s="2" t="s">
        <v>4508</v>
      </c>
      <c r="AJ658" s="2">
        <v>40956</v>
      </c>
      <c r="AK658" s="84" t="str">
        <f>IF(Q658="",IF(U658="N","N/A",IF(AL658="","TBD",IF(AL658="N/A","N/A",IF(ISNUMBER(AL658),"Complete","")))),"Removed")</f>
        <v>Complete</v>
      </c>
      <c r="AL658" s="94">
        <v>40955</v>
      </c>
      <c r="AM658" s="89" t="str">
        <f>IF(Q658="",IF(AO658="","TBD",IF(AO658="N/A","N/A",IF(ISNUMBER(AO658),"Complete","TBD"))),"N/A")</f>
        <v>Complete</v>
      </c>
      <c r="AN658" s="2">
        <v>40962</v>
      </c>
      <c r="AO658" s="94">
        <v>40876</v>
      </c>
      <c r="AP658" s="97" t="str">
        <f>IF(Q658="",IF(AK658="Complete",IF(AM658="TBD","Waiting on Router","Ready"),"Pending Fiber Completion"),"Removed")</f>
        <v>Ready</v>
      </c>
      <c r="AQ658" s="2">
        <v>40962</v>
      </c>
      <c r="AR658" s="4" t="s">
        <v>4668</v>
      </c>
      <c r="AS658" s="7">
        <v>1</v>
      </c>
      <c r="AT658" s="2"/>
      <c r="AU658" s="2"/>
      <c r="AV658" s="4"/>
    </row>
    <row r="659" spans="1:48" ht="78.75">
      <c r="A659" s="2"/>
      <c r="B659" s="73" t="s">
        <v>2277</v>
      </c>
      <c r="C659" s="73" t="s">
        <v>188</v>
      </c>
      <c r="D659" s="73" t="s">
        <v>763</v>
      </c>
      <c r="E659" s="4" t="s">
        <v>2717</v>
      </c>
      <c r="F659" s="73" t="s">
        <v>630</v>
      </c>
      <c r="G659" s="73" t="s">
        <v>4852</v>
      </c>
      <c r="H659" s="4" t="s">
        <v>631</v>
      </c>
      <c r="I659" s="4" t="s">
        <v>61</v>
      </c>
      <c r="J659" s="4">
        <v>26505</v>
      </c>
      <c r="K659" s="4" t="s">
        <v>3066</v>
      </c>
      <c r="L659" s="4"/>
      <c r="M659" s="4"/>
      <c r="N659" s="4" t="s">
        <v>4107</v>
      </c>
      <c r="O659" s="4">
        <v>798</v>
      </c>
      <c r="P659" s="4"/>
      <c r="Q659" s="4"/>
      <c r="R659" s="4" t="s">
        <v>2727</v>
      </c>
      <c r="S659" s="4" t="s">
        <v>2712</v>
      </c>
      <c r="T659" s="2">
        <v>40648</v>
      </c>
      <c r="U659" s="86" t="str">
        <f t="shared" si="125"/>
        <v>Y</v>
      </c>
      <c r="V659" s="86" t="str">
        <f t="shared" si="126"/>
        <v>Y</v>
      </c>
      <c r="W659" s="34">
        <v>8638.68</v>
      </c>
      <c r="X659" s="4" t="s">
        <v>2756</v>
      </c>
      <c r="Y659" s="2"/>
      <c r="Z659" s="2">
        <v>40689</v>
      </c>
      <c r="AA659" s="84" t="str">
        <f t="shared" si="127"/>
        <v>Y</v>
      </c>
      <c r="AB659" s="35">
        <v>1158</v>
      </c>
      <c r="AC659" s="15">
        <f t="shared" si="128"/>
        <v>1158</v>
      </c>
      <c r="AD659" s="2">
        <v>40940</v>
      </c>
      <c r="AE659" s="92" t="str">
        <f t="shared" si="129"/>
        <v>Complete</v>
      </c>
      <c r="AF659" s="2">
        <v>40757</v>
      </c>
      <c r="AG659" s="4" t="s">
        <v>697</v>
      </c>
      <c r="AH659" s="89" t="str">
        <f t="shared" si="130"/>
        <v>Complete</v>
      </c>
      <c r="AI659" s="2">
        <v>40991</v>
      </c>
      <c r="AJ659" s="2">
        <v>40970</v>
      </c>
      <c r="AK659" s="84" t="str">
        <f>IF(Q659="",IF(U659="N","N/A",IF(AL659="","TBD",IF(AL659="N/A","N/A",IF(ISNUMBER(AL659),"Complete","")))),"Removed")</f>
        <v>Complete</v>
      </c>
      <c r="AL659" s="94">
        <v>41039</v>
      </c>
      <c r="AM659" s="89" t="str">
        <f>IF(Q659="",IF(AO659="","TBD",IF(AO659="N/A","N/A",IF(ISNUMBER(AO659),"Complete","TBD"))),"N/A")</f>
        <v>Complete</v>
      </c>
      <c r="AN659" s="2">
        <v>41068</v>
      </c>
      <c r="AO659" s="94">
        <v>41064</v>
      </c>
      <c r="AP659" s="97" t="str">
        <f>IF(Q659="",IF(AK659="Complete",IF(AM659="TBD","Waiting on Router","Ready"),"Pending Fiber Completion"),"Removed")</f>
        <v>Ready</v>
      </c>
      <c r="AQ659" s="2">
        <v>41068</v>
      </c>
      <c r="AR659" s="4" t="s">
        <v>4892</v>
      </c>
      <c r="AS659" s="7">
        <v>1</v>
      </c>
      <c r="AT659" s="2"/>
      <c r="AU659" s="2"/>
      <c r="AV659" s="4"/>
    </row>
    <row r="660" spans="1:48">
      <c r="A660" s="2"/>
      <c r="B660" s="73" t="s">
        <v>2301</v>
      </c>
      <c r="C660" s="73" t="s">
        <v>188</v>
      </c>
      <c r="D660" s="73" t="s">
        <v>763</v>
      </c>
      <c r="E660" s="4" t="s">
        <v>2717</v>
      </c>
      <c r="F660" s="73" t="s">
        <v>639</v>
      </c>
      <c r="G660" s="73" t="s">
        <v>4852</v>
      </c>
      <c r="H660" s="4" t="s">
        <v>640</v>
      </c>
      <c r="I660" s="4" t="s">
        <v>61</v>
      </c>
      <c r="J660" s="4">
        <v>26505</v>
      </c>
      <c r="K660" s="4" t="s">
        <v>3065</v>
      </c>
      <c r="L660" s="4"/>
      <c r="M660" s="4"/>
      <c r="N660" s="4" t="s">
        <v>4154</v>
      </c>
      <c r="O660" s="4">
        <v>673</v>
      </c>
      <c r="P660" s="4"/>
      <c r="Q660" s="4"/>
      <c r="R660" s="4" t="s">
        <v>2727</v>
      </c>
      <c r="S660" s="4" t="s">
        <v>2712</v>
      </c>
      <c r="T660" s="2">
        <v>40648</v>
      </c>
      <c r="U660" s="86" t="str">
        <f t="shared" si="125"/>
        <v>Y</v>
      </c>
      <c r="V660" s="86" t="str">
        <f t="shared" si="126"/>
        <v>Y</v>
      </c>
      <c r="W660" s="34">
        <v>4849</v>
      </c>
      <c r="X660" s="4" t="s">
        <v>2756</v>
      </c>
      <c r="Y660" s="2"/>
      <c r="Z660" s="2">
        <v>40689</v>
      </c>
      <c r="AA660" s="84" t="str">
        <f t="shared" si="127"/>
        <v>Y</v>
      </c>
      <c r="AB660" s="35">
        <v>650</v>
      </c>
      <c r="AC660" s="15">
        <f t="shared" si="128"/>
        <v>650</v>
      </c>
      <c r="AD660" s="2">
        <v>41153</v>
      </c>
      <c r="AE660" s="92" t="str">
        <f t="shared" si="129"/>
        <v>Complete</v>
      </c>
      <c r="AF660" s="2">
        <v>40792</v>
      </c>
      <c r="AG660" s="4" t="s">
        <v>2756</v>
      </c>
      <c r="AH660" s="89" t="str">
        <f t="shared" si="130"/>
        <v>No Build Required</v>
      </c>
      <c r="AI660" s="1" t="s">
        <v>4508</v>
      </c>
      <c r="AJ660" s="1" t="s">
        <v>4508</v>
      </c>
      <c r="AK660" s="84" t="str">
        <f>IF(Q660="",IF(U660="N","N/A",IF(AL660="","TBD",IF(AL660="N/A","N/A",IF(ISNUMBER(AL660),"Complete","")))),"Removed")</f>
        <v>Complete</v>
      </c>
      <c r="AL660" s="94">
        <v>40800</v>
      </c>
      <c r="AM660" s="89" t="str">
        <f>IF(Q660="",IF(AO660="","TBD",IF(AO660="N/A","N/A",IF(ISNUMBER(AO660),"Complete","TBD"))),"N/A")</f>
        <v>Complete</v>
      </c>
      <c r="AN660" s="2">
        <v>40912</v>
      </c>
      <c r="AO660" s="94">
        <v>40809</v>
      </c>
      <c r="AP660" s="97" t="str">
        <f>IF(Q660="",IF(AK660="Complete",IF(AM660="TBD","Waiting on Router","Ready"),"Pending Fiber Completion"),"Removed")</f>
        <v>Ready</v>
      </c>
      <c r="AQ660" s="2">
        <v>40913</v>
      </c>
      <c r="AR660" s="4"/>
      <c r="AS660" s="7">
        <v>1</v>
      </c>
      <c r="AT660" s="2"/>
      <c r="AU660" s="2"/>
      <c r="AV660" s="4"/>
    </row>
    <row r="661" spans="1:48" ht="47.25">
      <c r="A661" s="2"/>
      <c r="B661" s="73" t="s">
        <v>2302</v>
      </c>
      <c r="C661" s="73" t="s">
        <v>188</v>
      </c>
      <c r="D661" s="73" t="s">
        <v>763</v>
      </c>
      <c r="E661" s="4" t="s">
        <v>2717</v>
      </c>
      <c r="F661" s="73" t="s">
        <v>546</v>
      </c>
      <c r="G661" s="73" t="s">
        <v>4852</v>
      </c>
      <c r="H661" s="4" t="s">
        <v>547</v>
      </c>
      <c r="I661" s="4" t="s">
        <v>548</v>
      </c>
      <c r="J661" s="4"/>
      <c r="K661" s="4" t="s">
        <v>3064</v>
      </c>
      <c r="L661" s="4"/>
      <c r="M661" s="4"/>
      <c r="N661" s="4" t="s">
        <v>4664</v>
      </c>
      <c r="O661" s="4">
        <v>732</v>
      </c>
      <c r="P661" s="4"/>
      <c r="Q661" s="4"/>
      <c r="R661" s="4" t="s">
        <v>2727</v>
      </c>
      <c r="S661" s="4" t="s">
        <v>2712</v>
      </c>
      <c r="T661" s="2">
        <v>40679</v>
      </c>
      <c r="U661" s="86" t="str">
        <f t="shared" si="125"/>
        <v>Y</v>
      </c>
      <c r="V661" s="86" t="str">
        <f t="shared" si="126"/>
        <v>Y</v>
      </c>
      <c r="W661" s="34">
        <v>7833</v>
      </c>
      <c r="X661" s="4" t="s">
        <v>2756</v>
      </c>
      <c r="Y661" s="2"/>
      <c r="Z661" s="2">
        <v>40689</v>
      </c>
      <c r="AA661" s="84" t="str">
        <f t="shared" si="127"/>
        <v>Y</v>
      </c>
      <c r="AB661" s="35">
        <v>1050</v>
      </c>
      <c r="AC661" s="15">
        <f t="shared" si="128"/>
        <v>1050</v>
      </c>
      <c r="AD661" s="2">
        <v>40940</v>
      </c>
      <c r="AE661" s="92" t="str">
        <f t="shared" si="129"/>
        <v>Complete</v>
      </c>
      <c r="AF661" s="2">
        <v>40830</v>
      </c>
      <c r="AG661" s="4" t="s">
        <v>697</v>
      </c>
      <c r="AH661" s="89" t="str">
        <f t="shared" si="130"/>
        <v>Complete</v>
      </c>
      <c r="AI661" s="2" t="s">
        <v>4508</v>
      </c>
      <c r="AJ661" s="2">
        <v>40982</v>
      </c>
      <c r="AK661" s="84" t="str">
        <f>IF(Q661="",IF(U661="N","N/A",IF(AL661="","TBD",IF(AL661="N/A","N/A",IF(ISNUMBER(AL661),"Complete","")))),"Removed")</f>
        <v>Complete</v>
      </c>
      <c r="AL661" s="94">
        <v>41148</v>
      </c>
      <c r="AM661" s="89" t="str">
        <f>IF(Q661="",IF(AO661="","TBD",IF(AO661="N/A","N/A",IF(ISNUMBER(AO661),"Complete","TBD"))),"N/A")</f>
        <v>Complete</v>
      </c>
      <c r="AN661" s="2">
        <v>41152</v>
      </c>
      <c r="AO661" s="94">
        <v>40947</v>
      </c>
      <c r="AP661" s="97" t="str">
        <f>IF(Q661="",IF(AK661="Complete",IF(AM661="TBD","Waiting on Router","Ready"),"Pending Fiber Completion"),"Removed")</f>
        <v>Ready</v>
      </c>
      <c r="AQ661" s="2">
        <v>41152</v>
      </c>
      <c r="AR661" s="4" t="s">
        <v>4711</v>
      </c>
      <c r="AS661" s="7">
        <v>1</v>
      </c>
      <c r="AT661" s="2"/>
      <c r="AU661" s="2"/>
      <c r="AV661" s="4"/>
    </row>
    <row r="662" spans="1:48" ht="47.25">
      <c r="A662" s="1"/>
      <c r="B662" s="74" t="s">
        <v>2303</v>
      </c>
      <c r="C662" s="74" t="s">
        <v>188</v>
      </c>
      <c r="D662" s="74" t="s">
        <v>761</v>
      </c>
      <c r="E662" s="9" t="s">
        <v>2717</v>
      </c>
      <c r="F662" s="79" t="s">
        <v>189</v>
      </c>
      <c r="G662" s="74" t="s">
        <v>4852</v>
      </c>
      <c r="H662" s="9" t="s">
        <v>738</v>
      </c>
      <c r="I662" s="9" t="s">
        <v>61</v>
      </c>
      <c r="J662" s="9">
        <v>26505</v>
      </c>
      <c r="K662" s="9" t="s">
        <v>3063</v>
      </c>
      <c r="L662" s="7" t="s">
        <v>3918</v>
      </c>
      <c r="M662" s="9" t="s">
        <v>3919</v>
      </c>
      <c r="N662" s="9" t="s">
        <v>4615</v>
      </c>
      <c r="O662" s="9">
        <v>1389</v>
      </c>
      <c r="P662" s="9"/>
      <c r="Q662" s="7"/>
      <c r="R662" s="7" t="s">
        <v>2727</v>
      </c>
      <c r="S662" s="9"/>
      <c r="T662" s="1">
        <v>40648</v>
      </c>
      <c r="U662" s="87" t="str">
        <f t="shared" si="125"/>
        <v>Y</v>
      </c>
      <c r="V662" s="87" t="str">
        <f t="shared" si="126"/>
        <v>Y</v>
      </c>
      <c r="W662" s="32">
        <v>22745.54</v>
      </c>
      <c r="X662" s="9" t="s">
        <v>2756</v>
      </c>
      <c r="Y662" s="1"/>
      <c r="Z662" s="1">
        <v>40689</v>
      </c>
      <c r="AA662" s="84" t="str">
        <f t="shared" si="127"/>
        <v>Y</v>
      </c>
      <c r="AB662" s="33">
        <v>3049</v>
      </c>
      <c r="AC662" s="15">
        <f t="shared" si="128"/>
        <v>3049</v>
      </c>
      <c r="AD662" s="1">
        <v>40940</v>
      </c>
      <c r="AE662" s="92" t="str">
        <f t="shared" si="129"/>
        <v>Complete</v>
      </c>
      <c r="AF662" s="1">
        <v>40819</v>
      </c>
      <c r="AG662" s="9" t="s">
        <v>697</v>
      </c>
      <c r="AH662" s="89" t="str">
        <f t="shared" si="130"/>
        <v>Complete</v>
      </c>
      <c r="AI662" s="1">
        <v>40990</v>
      </c>
      <c r="AJ662" s="1">
        <v>40970</v>
      </c>
      <c r="AK662" s="84" t="str">
        <f>IF(Q662="",IF(U662="N","N/A",IF(AL662="","TBD",IF(AL662="N/A","N/A",IF(ISNUMBER(AL662),"Complete","")))),"Removed")</f>
        <v>Complete</v>
      </c>
      <c r="AL662" s="94">
        <v>41011</v>
      </c>
      <c r="AM662" s="89" t="str">
        <f>IF(Q662="",IF(AO662="","TBD",IF(AO662="N/A","N/A",IF(ISNUMBER(AO662),"Complete","TBD"))),"N/A")</f>
        <v>Complete</v>
      </c>
      <c r="AN662" s="1">
        <v>41018</v>
      </c>
      <c r="AO662" s="93">
        <v>40938</v>
      </c>
      <c r="AP662" s="97" t="str">
        <f>IF(Q662="",IF(AK662="Complete",IF(AM662="TBD","Waiting on Router","Ready"),"Pending Fiber Completion"),"Removed")</f>
        <v>Ready</v>
      </c>
      <c r="AQ662" s="1">
        <v>41018</v>
      </c>
      <c r="AR662" s="7" t="s">
        <v>4763</v>
      </c>
      <c r="AS662" s="9">
        <v>1</v>
      </c>
      <c r="AT662" s="1"/>
      <c r="AU662" s="1"/>
      <c r="AV662" s="7"/>
    </row>
    <row r="663" spans="1:48">
      <c r="A663" s="1"/>
      <c r="B663" s="72" t="s">
        <v>2304</v>
      </c>
      <c r="C663" s="72" t="s">
        <v>188</v>
      </c>
      <c r="D663" s="72" t="s">
        <v>710</v>
      </c>
      <c r="E663" s="8" t="s">
        <v>2717</v>
      </c>
      <c r="F663" s="73" t="s">
        <v>4554</v>
      </c>
      <c r="G663" s="72" t="s">
        <v>4852</v>
      </c>
      <c r="H663" s="8" t="s">
        <v>60</v>
      </c>
      <c r="I663" s="8" t="s">
        <v>61</v>
      </c>
      <c r="J663" s="8">
        <v>26505</v>
      </c>
      <c r="K663" s="8" t="s">
        <v>3062</v>
      </c>
      <c r="L663" s="4" t="s">
        <v>3808</v>
      </c>
      <c r="M663" s="8" t="s">
        <v>3809</v>
      </c>
      <c r="N663" s="8" t="s">
        <v>4307</v>
      </c>
      <c r="O663" s="8">
        <v>1098</v>
      </c>
      <c r="P663" s="8"/>
      <c r="Q663" s="4"/>
      <c r="R663" s="4" t="s">
        <v>2727</v>
      </c>
      <c r="S663" s="8" t="s">
        <v>2714</v>
      </c>
      <c r="T663" s="1">
        <v>40648</v>
      </c>
      <c r="U663" s="77" t="str">
        <f t="shared" si="125"/>
        <v>Y</v>
      </c>
      <c r="V663" s="77" t="str">
        <f t="shared" si="126"/>
        <v>Y</v>
      </c>
      <c r="W663" s="32">
        <v>24618</v>
      </c>
      <c r="X663" s="8" t="s">
        <v>2756</v>
      </c>
      <c r="Y663" s="1"/>
      <c r="Z663" s="1">
        <v>40925</v>
      </c>
      <c r="AA663" s="84" t="str">
        <f t="shared" si="127"/>
        <v>Y</v>
      </c>
      <c r="AB663" s="33">
        <v>3300</v>
      </c>
      <c r="AC663" s="15">
        <f t="shared" si="128"/>
        <v>3300</v>
      </c>
      <c r="AD663" s="1">
        <v>40940</v>
      </c>
      <c r="AE663" s="92" t="str">
        <f t="shared" si="129"/>
        <v>Complete</v>
      </c>
      <c r="AF663" s="1">
        <v>40939</v>
      </c>
      <c r="AG663" s="8" t="s">
        <v>2756</v>
      </c>
      <c r="AH663" s="89" t="str">
        <f t="shared" si="130"/>
        <v>No Build Required</v>
      </c>
      <c r="AI663" s="1" t="s">
        <v>4508</v>
      </c>
      <c r="AJ663" s="1" t="s">
        <v>4508</v>
      </c>
      <c r="AK663" s="84" t="str">
        <f>IF(Q663="",IF(U663="N","N/A",IF(AL663="","TBD",IF(AL663="N/A","N/A",IF(ISNUMBER(AL663),"Complete","")))),"Removed")</f>
        <v>Complete</v>
      </c>
      <c r="AL663" s="93">
        <v>40939</v>
      </c>
      <c r="AM663" s="89" t="str">
        <f>IF(Q663="",IF(AO663="","TBD",IF(AO663="N/A","N/A",IF(ISNUMBER(AO663),"Complete","TBD"))),"N/A")</f>
        <v>Complete</v>
      </c>
      <c r="AN663" s="1">
        <v>40949</v>
      </c>
      <c r="AO663" s="93">
        <v>40891</v>
      </c>
      <c r="AP663" s="97" t="str">
        <f>IF(Q663="",IF(AK663="Complete",IF(AM663="TBD","Waiting on Router","Ready"),"Pending Fiber Completion"),"Removed")</f>
        <v>Ready</v>
      </c>
      <c r="AQ663" s="1">
        <v>40949</v>
      </c>
      <c r="AR663" s="4"/>
      <c r="AS663" s="9">
        <v>1</v>
      </c>
      <c r="AT663" s="1"/>
      <c r="AU663" s="1"/>
      <c r="AV663" s="4"/>
    </row>
    <row r="664" spans="1:48">
      <c r="A664" s="1"/>
      <c r="B664" s="76" t="s">
        <v>2305</v>
      </c>
      <c r="C664" s="76" t="s">
        <v>188</v>
      </c>
      <c r="D664" s="76" t="s">
        <v>1554</v>
      </c>
      <c r="E664" s="12" t="s">
        <v>2717</v>
      </c>
      <c r="F664" s="83" t="s">
        <v>1669</v>
      </c>
      <c r="G664" s="76" t="s">
        <v>4852</v>
      </c>
      <c r="H664" s="12" t="s">
        <v>3600</v>
      </c>
      <c r="I664" s="12" t="s">
        <v>61</v>
      </c>
      <c r="J664" s="12">
        <v>26505</v>
      </c>
      <c r="K664" s="12" t="s">
        <v>3602</v>
      </c>
      <c r="L664" s="45" t="s">
        <v>4399</v>
      </c>
      <c r="M664" s="12" t="s">
        <v>3979</v>
      </c>
      <c r="N664" s="12" t="s">
        <v>4400</v>
      </c>
      <c r="O664" s="12">
        <v>886</v>
      </c>
      <c r="P664" s="12" t="s">
        <v>4409</v>
      </c>
      <c r="Q664" s="45"/>
      <c r="R664" s="45" t="s">
        <v>2727</v>
      </c>
      <c r="S664" s="12" t="s">
        <v>2715</v>
      </c>
      <c r="T664" s="1">
        <v>40757</v>
      </c>
      <c r="U664" s="91" t="str">
        <f t="shared" si="125"/>
        <v>Y</v>
      </c>
      <c r="V664" s="91" t="str">
        <f t="shared" si="126"/>
        <v>Y</v>
      </c>
      <c r="W664" s="32">
        <v>5230</v>
      </c>
      <c r="X664" s="12" t="s">
        <v>2756</v>
      </c>
      <c r="Y664" s="1"/>
      <c r="Z664" s="1">
        <v>40812</v>
      </c>
      <c r="AA664" s="84" t="str">
        <f t="shared" si="127"/>
        <v>Y</v>
      </c>
      <c r="AB664" s="33">
        <v>550</v>
      </c>
      <c r="AC664" s="15">
        <f t="shared" si="128"/>
        <v>550</v>
      </c>
      <c r="AD664" s="1">
        <v>40878</v>
      </c>
      <c r="AE664" s="92" t="str">
        <f t="shared" si="129"/>
        <v>Complete</v>
      </c>
      <c r="AF664" s="1">
        <v>40843</v>
      </c>
      <c r="AG664" s="12" t="s">
        <v>697</v>
      </c>
      <c r="AH664" s="89" t="str">
        <f t="shared" si="130"/>
        <v>Complete</v>
      </c>
      <c r="AI664" s="1" t="s">
        <v>4508</v>
      </c>
      <c r="AJ664" s="1">
        <v>40956</v>
      </c>
      <c r="AK664" s="84" t="str">
        <f>IF(Q664="",IF(U664="N","N/A",IF(AL664="","TBD",IF(AL664="N/A","N/A",IF(ISNUMBER(AL664),"Complete","")))),"Removed")</f>
        <v>Complete</v>
      </c>
      <c r="AL664" s="94">
        <v>40980</v>
      </c>
      <c r="AM664" s="89" t="str">
        <f>IF(Q664="",IF(AO664="","TBD",IF(AO664="N/A","N/A",IF(ISNUMBER(AO664),"Complete","TBD"))),"N/A")</f>
        <v>Complete</v>
      </c>
      <c r="AN664" s="1">
        <v>40984</v>
      </c>
      <c r="AO664" s="93">
        <v>40889</v>
      </c>
      <c r="AP664" s="97" t="str">
        <f>IF(Q664="",IF(AK664="Complete",IF(AM664="TBD","Waiting on Router","Ready"),"Pending Fiber Completion"),"Removed")</f>
        <v>Ready</v>
      </c>
      <c r="AQ664" s="1">
        <v>40984</v>
      </c>
      <c r="AR664" s="45" t="s">
        <v>4668</v>
      </c>
      <c r="AS664" s="9">
        <v>1</v>
      </c>
      <c r="AT664" s="1"/>
      <c r="AU664" s="1"/>
      <c r="AV664" s="45"/>
    </row>
    <row r="665" spans="1:48">
      <c r="A665" s="1"/>
      <c r="B665" s="76" t="s">
        <v>2306</v>
      </c>
      <c r="C665" s="76" t="s">
        <v>188</v>
      </c>
      <c r="D665" s="76" t="s">
        <v>1554</v>
      </c>
      <c r="E665" s="12" t="s">
        <v>2717</v>
      </c>
      <c r="F665" s="83" t="s">
        <v>1670</v>
      </c>
      <c r="G665" s="76" t="s">
        <v>4851</v>
      </c>
      <c r="H665" s="12" t="s">
        <v>6166</v>
      </c>
      <c r="I665" s="12" t="s">
        <v>61</v>
      </c>
      <c r="J665" s="12">
        <v>26505</v>
      </c>
      <c r="K665" s="12" t="s">
        <v>6167</v>
      </c>
      <c r="L665" s="45" t="s">
        <v>6168</v>
      </c>
      <c r="M665" s="12" t="s">
        <v>6169</v>
      </c>
      <c r="N665" s="12" t="s">
        <v>6170</v>
      </c>
      <c r="O665" s="12">
        <v>919</v>
      </c>
      <c r="P665" s="12" t="s">
        <v>4745</v>
      </c>
      <c r="Q665" s="45"/>
      <c r="R665" s="45" t="s">
        <v>6171</v>
      </c>
      <c r="S665" s="12" t="s">
        <v>2715</v>
      </c>
      <c r="T665" s="1"/>
      <c r="U665" s="77" t="str">
        <f t="shared" si="125"/>
        <v>N</v>
      </c>
      <c r="V665" s="77" t="str">
        <f t="shared" si="126"/>
        <v>N/A</v>
      </c>
      <c r="W665" s="32"/>
      <c r="X665" s="12" t="s">
        <v>4508</v>
      </c>
      <c r="Y665" s="1"/>
      <c r="Z665" s="1"/>
      <c r="AA665" s="84" t="str">
        <f t="shared" si="127"/>
        <v>N/A</v>
      </c>
      <c r="AB665" s="33">
        <v>0</v>
      </c>
      <c r="AC665" s="15">
        <f t="shared" si="128"/>
        <v>0</v>
      </c>
      <c r="AD665" s="1"/>
      <c r="AE665" s="92" t="str">
        <f t="shared" si="129"/>
        <v>N/A</v>
      </c>
      <c r="AF665" s="1"/>
      <c r="AG665" s="12" t="s">
        <v>2756</v>
      </c>
      <c r="AH665" s="89" t="str">
        <f t="shared" si="130"/>
        <v>No Build Required</v>
      </c>
      <c r="AI665" s="1" t="s">
        <v>4508</v>
      </c>
      <c r="AJ665" s="1" t="s">
        <v>4508</v>
      </c>
      <c r="AK665" s="84" t="str">
        <f>IF(Q665="",IF(U665="N","N/A",IF(AL665="","TBD",IF(AL665="N/A","N/A",IF(ISNUMBER(AL665),"Complete","")))),"Removed")</f>
        <v>N/A</v>
      </c>
      <c r="AL665" s="95" t="s">
        <v>4508</v>
      </c>
      <c r="AM665" s="89" t="str">
        <f>IF(Q665="",IF(AO665="","TBD",IF(AO665="N/A","N/A",IF(ISNUMBER(AO665),"Complete","TBD"))),"N/A")</f>
        <v>Complete</v>
      </c>
      <c r="AN665" s="1">
        <v>40991</v>
      </c>
      <c r="AO665" s="93">
        <v>40994</v>
      </c>
      <c r="AP665" s="97" t="str">
        <f>IF(Q665="",IF(AK665="N/A",IF(AM665="TBD","Waiting on Router","Ready"),"TBD"),"Removed")</f>
        <v>Ready</v>
      </c>
      <c r="AQ665" s="1">
        <v>40991</v>
      </c>
      <c r="AR665" s="45" t="s">
        <v>4732</v>
      </c>
      <c r="AS665" s="9">
        <v>1</v>
      </c>
      <c r="AT665" s="1"/>
      <c r="AU665" s="1"/>
      <c r="AV665" s="45"/>
    </row>
    <row r="666" spans="1:48">
      <c r="A666" s="1"/>
      <c r="B666" s="76" t="s">
        <v>2307</v>
      </c>
      <c r="C666" s="76" t="s">
        <v>188</v>
      </c>
      <c r="D666" s="76" t="s">
        <v>1554</v>
      </c>
      <c r="E666" s="12" t="s">
        <v>2717</v>
      </c>
      <c r="F666" s="83" t="s">
        <v>3601</v>
      </c>
      <c r="G666" s="76" t="s">
        <v>4851</v>
      </c>
      <c r="H666" s="12" t="s">
        <v>6172</v>
      </c>
      <c r="I666" s="12" t="s">
        <v>61</v>
      </c>
      <c r="J666" s="12">
        <v>26505</v>
      </c>
      <c r="K666" s="12" t="s">
        <v>6173</v>
      </c>
      <c r="L666" s="45" t="s">
        <v>6168</v>
      </c>
      <c r="M666" s="12" t="s">
        <v>6174</v>
      </c>
      <c r="N666" s="12" t="s">
        <v>6698</v>
      </c>
      <c r="O666" s="12">
        <v>929</v>
      </c>
      <c r="P666" s="12" t="s">
        <v>4812</v>
      </c>
      <c r="Q666" s="45"/>
      <c r="R666" s="45" t="s">
        <v>4071</v>
      </c>
      <c r="S666" s="12" t="s">
        <v>2715</v>
      </c>
      <c r="T666" s="1"/>
      <c r="U666" s="77" t="str">
        <f t="shared" si="125"/>
        <v>N</v>
      </c>
      <c r="V666" s="77" t="str">
        <f t="shared" si="126"/>
        <v>N/A</v>
      </c>
      <c r="W666" s="32"/>
      <c r="X666" s="12" t="s">
        <v>4508</v>
      </c>
      <c r="Y666" s="1"/>
      <c r="Z666" s="1"/>
      <c r="AA666" s="84" t="str">
        <f t="shared" si="127"/>
        <v>N/A</v>
      </c>
      <c r="AB666" s="33">
        <v>0</v>
      </c>
      <c r="AC666" s="15">
        <f t="shared" si="128"/>
        <v>0</v>
      </c>
      <c r="AD666" s="1"/>
      <c r="AE666" s="92" t="str">
        <f t="shared" si="129"/>
        <v>N/A</v>
      </c>
      <c r="AF666" s="1"/>
      <c r="AG666" s="12" t="s">
        <v>2756</v>
      </c>
      <c r="AH666" s="89" t="str">
        <f t="shared" si="130"/>
        <v>No Build Required</v>
      </c>
      <c r="AI666" s="1" t="s">
        <v>4508</v>
      </c>
      <c r="AJ666" s="1" t="s">
        <v>4508</v>
      </c>
      <c r="AK666" s="84" t="str">
        <f>IF(Q666="",IF(U666="N","N/A",IF(AL666="","TBD",IF(AL666="N/A","N/A",IF(ISNUMBER(AL666),"Complete","")))),"Removed")</f>
        <v>N/A</v>
      </c>
      <c r="AL666" s="95" t="s">
        <v>4508</v>
      </c>
      <c r="AM666" s="89" t="str">
        <f>IF(Q666="",IF(AO666="","TBD",IF(AO666="N/A","N/A",IF(ISNUMBER(AO666),"Complete","TBD"))),"N/A")</f>
        <v>Complete</v>
      </c>
      <c r="AN666" s="1">
        <v>41103</v>
      </c>
      <c r="AO666" s="93">
        <v>41100</v>
      </c>
      <c r="AP666" s="97" t="str">
        <f>IF(Q666="",IF(AK666="N/A",IF(AM666="TBD","Waiting on Router","Ready"),"TBD"),"Removed")</f>
        <v>Ready</v>
      </c>
      <c r="AQ666" s="1">
        <v>41103</v>
      </c>
      <c r="AR666" s="45" t="s">
        <v>4732</v>
      </c>
      <c r="AS666" s="9">
        <v>1</v>
      </c>
      <c r="AT666" s="1"/>
      <c r="AU666" s="1"/>
      <c r="AV666" s="45"/>
    </row>
    <row r="667" spans="1:48">
      <c r="A667" s="1"/>
      <c r="B667" s="76" t="s">
        <v>2308</v>
      </c>
      <c r="C667" s="76" t="s">
        <v>188</v>
      </c>
      <c r="D667" s="76" t="s">
        <v>1554</v>
      </c>
      <c r="E667" s="12" t="s">
        <v>2717</v>
      </c>
      <c r="F667" s="83" t="s">
        <v>4733</v>
      </c>
      <c r="G667" s="76" t="s">
        <v>4851</v>
      </c>
      <c r="H667" s="12" t="s">
        <v>6175</v>
      </c>
      <c r="I667" s="12" t="s">
        <v>61</v>
      </c>
      <c r="J667" s="12">
        <v>26505</v>
      </c>
      <c r="K667" s="12"/>
      <c r="L667" s="45" t="s">
        <v>6168</v>
      </c>
      <c r="M667" s="12" t="s">
        <v>6176</v>
      </c>
      <c r="N667" s="12" t="s">
        <v>6177</v>
      </c>
      <c r="O667" s="12">
        <v>918</v>
      </c>
      <c r="P667" s="12" t="s">
        <v>4745</v>
      </c>
      <c r="Q667" s="45"/>
      <c r="R667" s="45" t="s">
        <v>6171</v>
      </c>
      <c r="S667" s="12" t="s">
        <v>2715</v>
      </c>
      <c r="T667" s="1"/>
      <c r="U667" s="77" t="str">
        <f t="shared" si="125"/>
        <v>N</v>
      </c>
      <c r="V667" s="77" t="str">
        <f t="shared" si="126"/>
        <v>N/A</v>
      </c>
      <c r="W667" s="32"/>
      <c r="X667" s="12" t="s">
        <v>4508</v>
      </c>
      <c r="Y667" s="1"/>
      <c r="Z667" s="1"/>
      <c r="AA667" s="84" t="str">
        <f t="shared" si="127"/>
        <v>N/A</v>
      </c>
      <c r="AB667" s="33">
        <v>0</v>
      </c>
      <c r="AC667" s="15">
        <f t="shared" si="128"/>
        <v>0</v>
      </c>
      <c r="AD667" s="1"/>
      <c r="AE667" s="92" t="str">
        <f t="shared" si="129"/>
        <v>N/A</v>
      </c>
      <c r="AF667" s="1"/>
      <c r="AG667" s="12" t="s">
        <v>2756</v>
      </c>
      <c r="AH667" s="89" t="str">
        <f t="shared" si="130"/>
        <v>No Build Required</v>
      </c>
      <c r="AI667" s="1" t="s">
        <v>4508</v>
      </c>
      <c r="AJ667" s="1" t="s">
        <v>4508</v>
      </c>
      <c r="AK667" s="84" t="str">
        <f>IF(Q667="",IF(U667="N","N/A",IF(AL667="","TBD",IF(AL667="N/A","N/A",IF(ISNUMBER(AL667),"Complete","")))),"Removed")</f>
        <v>N/A</v>
      </c>
      <c r="AL667" s="95" t="s">
        <v>4508</v>
      </c>
      <c r="AM667" s="89" t="str">
        <f>IF(Q667="",IF(AO667="","TBD",IF(AO667="N/A","N/A",IF(ISNUMBER(AO667),"Complete","TBD"))),"N/A")</f>
        <v>Complete</v>
      </c>
      <c r="AN667" s="1">
        <v>40991</v>
      </c>
      <c r="AO667" s="93">
        <v>40994</v>
      </c>
      <c r="AP667" s="97" t="str">
        <f>IF(Q667="",IF(AK667="N/A",IF(AM667="TBD","Waiting on Router","Ready"),"TBD"),"Removed")</f>
        <v>Ready</v>
      </c>
      <c r="AQ667" s="1">
        <v>40991</v>
      </c>
      <c r="AR667" s="45" t="s">
        <v>4732</v>
      </c>
      <c r="AS667" s="9">
        <v>1</v>
      </c>
      <c r="AT667" s="1"/>
      <c r="AU667" s="1"/>
      <c r="AV667" s="45"/>
    </row>
    <row r="668" spans="1:48">
      <c r="A668" s="1"/>
      <c r="B668" s="76" t="s">
        <v>2309</v>
      </c>
      <c r="C668" s="76" t="s">
        <v>188</v>
      </c>
      <c r="D668" s="76" t="s">
        <v>1554</v>
      </c>
      <c r="E668" s="12" t="s">
        <v>2717</v>
      </c>
      <c r="F668" s="83" t="s">
        <v>4734</v>
      </c>
      <c r="G668" s="76" t="s">
        <v>4851</v>
      </c>
      <c r="H668" s="12" t="s">
        <v>6175</v>
      </c>
      <c r="I668" s="12" t="s">
        <v>61</v>
      </c>
      <c r="J668" s="12">
        <v>26505</v>
      </c>
      <c r="K668" s="12"/>
      <c r="L668" s="45" t="s">
        <v>6168</v>
      </c>
      <c r="M668" s="12" t="s">
        <v>6176</v>
      </c>
      <c r="N668" s="12" t="s">
        <v>6178</v>
      </c>
      <c r="O668" s="12">
        <v>917</v>
      </c>
      <c r="P668" s="12" t="s">
        <v>4745</v>
      </c>
      <c r="Q668" s="45"/>
      <c r="R668" s="45" t="s">
        <v>6171</v>
      </c>
      <c r="S668" s="12" t="s">
        <v>2715</v>
      </c>
      <c r="T668" s="1"/>
      <c r="U668" s="77" t="str">
        <f t="shared" si="125"/>
        <v>N</v>
      </c>
      <c r="V668" s="77" t="str">
        <f t="shared" si="126"/>
        <v>N/A</v>
      </c>
      <c r="W668" s="32"/>
      <c r="X668" s="12" t="s">
        <v>4508</v>
      </c>
      <c r="Y668" s="1"/>
      <c r="Z668" s="1"/>
      <c r="AA668" s="84" t="str">
        <f t="shared" si="127"/>
        <v>N/A</v>
      </c>
      <c r="AB668" s="33">
        <v>0</v>
      </c>
      <c r="AC668" s="15">
        <f t="shared" si="128"/>
        <v>0</v>
      </c>
      <c r="AD668" s="1"/>
      <c r="AE668" s="92" t="str">
        <f t="shared" si="129"/>
        <v>N/A</v>
      </c>
      <c r="AF668" s="1"/>
      <c r="AG668" s="12" t="s">
        <v>2756</v>
      </c>
      <c r="AH668" s="89" t="str">
        <f t="shared" si="130"/>
        <v>No Build Required</v>
      </c>
      <c r="AI668" s="1" t="s">
        <v>4508</v>
      </c>
      <c r="AJ668" s="1" t="s">
        <v>4508</v>
      </c>
      <c r="AK668" s="84" t="str">
        <f>IF(Q668="",IF(U668="N","N/A",IF(AL668="","TBD",IF(AL668="N/A","N/A",IF(ISNUMBER(AL668),"Complete","")))),"Removed")</f>
        <v>N/A</v>
      </c>
      <c r="AL668" s="95" t="s">
        <v>4508</v>
      </c>
      <c r="AM668" s="89" t="str">
        <f>IF(Q668="",IF(AO668="","TBD",IF(AO668="N/A","N/A",IF(ISNUMBER(AO668),"Complete","TBD"))),"N/A")</f>
        <v>Complete</v>
      </c>
      <c r="AN668" s="1">
        <v>40991</v>
      </c>
      <c r="AO668" s="93">
        <v>40994</v>
      </c>
      <c r="AP668" s="97" t="str">
        <f>IF(Q668="",IF(AK668="N/A",IF(AM668="TBD","Waiting on Router","Ready"),"TBD"),"Removed")</f>
        <v>Ready</v>
      </c>
      <c r="AQ668" s="1">
        <v>40991</v>
      </c>
      <c r="AR668" s="45" t="s">
        <v>4732</v>
      </c>
      <c r="AS668" s="9">
        <v>1</v>
      </c>
      <c r="AT668" s="1"/>
      <c r="AU668" s="1"/>
      <c r="AV668" s="45"/>
    </row>
    <row r="669" spans="1:48">
      <c r="A669" s="1"/>
      <c r="B669" s="76" t="s">
        <v>2310</v>
      </c>
      <c r="C669" s="76" t="s">
        <v>188</v>
      </c>
      <c r="D669" s="76" t="s">
        <v>1554</v>
      </c>
      <c r="E669" s="12" t="s">
        <v>2717</v>
      </c>
      <c r="F669" s="83" t="s">
        <v>1671</v>
      </c>
      <c r="G669" s="76" t="s">
        <v>4851</v>
      </c>
      <c r="H669" s="12" t="s">
        <v>6179</v>
      </c>
      <c r="I669" s="12" t="s">
        <v>61</v>
      </c>
      <c r="J669" s="12">
        <v>26508</v>
      </c>
      <c r="K669" s="12"/>
      <c r="L669" s="45"/>
      <c r="M669" s="12"/>
      <c r="N669" s="12" t="s">
        <v>6180</v>
      </c>
      <c r="O669" s="12">
        <v>868</v>
      </c>
      <c r="P669" s="12" t="s">
        <v>3962</v>
      </c>
      <c r="Q669" s="45"/>
      <c r="R669" s="45" t="s">
        <v>6171</v>
      </c>
      <c r="S669" s="12" t="s">
        <v>2715</v>
      </c>
      <c r="T669" s="1"/>
      <c r="U669" s="77" t="str">
        <f t="shared" si="125"/>
        <v>N</v>
      </c>
      <c r="V669" s="77" t="str">
        <f t="shared" si="126"/>
        <v>N/A</v>
      </c>
      <c r="W669" s="32"/>
      <c r="X669" s="12" t="s">
        <v>4508</v>
      </c>
      <c r="Y669" s="1"/>
      <c r="Z669" s="1"/>
      <c r="AA669" s="84" t="str">
        <f t="shared" si="127"/>
        <v>N/A</v>
      </c>
      <c r="AB669" s="33">
        <v>0</v>
      </c>
      <c r="AC669" s="15">
        <f t="shared" si="128"/>
        <v>0</v>
      </c>
      <c r="AD669" s="1"/>
      <c r="AE669" s="92" t="str">
        <f t="shared" si="129"/>
        <v>N/A</v>
      </c>
      <c r="AF669" s="1"/>
      <c r="AG669" s="12" t="s">
        <v>2756</v>
      </c>
      <c r="AH669" s="89" t="str">
        <f t="shared" si="130"/>
        <v>No Build Required</v>
      </c>
      <c r="AI669" s="1" t="s">
        <v>4508</v>
      </c>
      <c r="AJ669" s="1" t="s">
        <v>4508</v>
      </c>
      <c r="AK669" s="84" t="str">
        <f>IF(Q669="",IF(U669="N","N/A",IF(AL669="","TBD",IF(AL669="N/A","N/A",IF(ISNUMBER(AL669),"Complete","")))),"Removed")</f>
        <v>N/A</v>
      </c>
      <c r="AL669" s="95" t="s">
        <v>4508</v>
      </c>
      <c r="AM669" s="89" t="str">
        <f>IF(Q669="",IF(AO669="","TBD",IF(AO669="N/A","N/A",IF(ISNUMBER(AO669),"Complete","TBD"))),"N/A")</f>
        <v>Complete</v>
      </c>
      <c r="AN669" s="1">
        <v>40941</v>
      </c>
      <c r="AO669" s="93">
        <v>40819</v>
      </c>
      <c r="AP669" s="97" t="str">
        <f>IF(Q669="",IF(AK669="N/A",IF(AM669="TBD","Waiting on Router","Ready"),"TBD"),"Removed")</f>
        <v>Ready</v>
      </c>
      <c r="AQ669" s="1">
        <v>40941</v>
      </c>
      <c r="AR669" s="45"/>
      <c r="AS669" s="9">
        <v>1</v>
      </c>
      <c r="AT669" s="1"/>
      <c r="AU669" s="1"/>
      <c r="AV669" s="45"/>
    </row>
    <row r="670" spans="1:48">
      <c r="A670" s="1"/>
      <c r="B670" s="76" t="s">
        <v>2311</v>
      </c>
      <c r="C670" s="76" t="s">
        <v>188</v>
      </c>
      <c r="D670" s="76" t="s">
        <v>1554</v>
      </c>
      <c r="E670" s="12" t="s">
        <v>2717</v>
      </c>
      <c r="F670" s="83" t="s">
        <v>1672</v>
      </c>
      <c r="G670" s="76" t="s">
        <v>4851</v>
      </c>
      <c r="H670" s="12" t="s">
        <v>6181</v>
      </c>
      <c r="I670" s="12" t="s">
        <v>61</v>
      </c>
      <c r="J670" s="12">
        <v>26508</v>
      </c>
      <c r="K670" s="12"/>
      <c r="L670" s="45"/>
      <c r="M670" s="12"/>
      <c r="N670" s="12" t="s">
        <v>6182</v>
      </c>
      <c r="O670" s="12">
        <v>869</v>
      </c>
      <c r="P670" s="12" t="s">
        <v>3963</v>
      </c>
      <c r="Q670" s="45"/>
      <c r="R670" s="45" t="s">
        <v>6171</v>
      </c>
      <c r="S670" s="12" t="s">
        <v>2715</v>
      </c>
      <c r="T670" s="1"/>
      <c r="U670" s="77" t="str">
        <f t="shared" si="125"/>
        <v>N</v>
      </c>
      <c r="V670" s="77" t="str">
        <f t="shared" si="126"/>
        <v>N/A</v>
      </c>
      <c r="W670" s="32"/>
      <c r="X670" s="12" t="s">
        <v>4508</v>
      </c>
      <c r="Y670" s="1"/>
      <c r="Z670" s="1"/>
      <c r="AA670" s="84" t="str">
        <f t="shared" si="127"/>
        <v>N/A</v>
      </c>
      <c r="AB670" s="33">
        <v>0</v>
      </c>
      <c r="AC670" s="15">
        <f t="shared" si="128"/>
        <v>0</v>
      </c>
      <c r="AD670" s="1"/>
      <c r="AE670" s="92" t="str">
        <f t="shared" si="129"/>
        <v>N/A</v>
      </c>
      <c r="AF670" s="1"/>
      <c r="AG670" s="12" t="s">
        <v>2756</v>
      </c>
      <c r="AH670" s="89" t="str">
        <f t="shared" si="130"/>
        <v>No Build Required</v>
      </c>
      <c r="AI670" s="1" t="s">
        <v>4508</v>
      </c>
      <c r="AJ670" s="1" t="s">
        <v>4508</v>
      </c>
      <c r="AK670" s="84" t="str">
        <f>IF(Q670="",IF(U670="N","N/A",IF(AL670="","TBD",IF(AL670="N/A","N/A",IF(ISNUMBER(AL670),"Complete","")))),"Removed")</f>
        <v>N/A</v>
      </c>
      <c r="AL670" s="95" t="s">
        <v>4508</v>
      </c>
      <c r="AM670" s="89" t="str">
        <f>IF(Q670="",IF(AO670="","TBD",IF(AO670="N/A","N/A",IF(ISNUMBER(AO670),"Complete","TBD"))),"N/A")</f>
        <v>Complete</v>
      </c>
      <c r="AN670" s="1">
        <v>40941</v>
      </c>
      <c r="AO670" s="93">
        <v>40819</v>
      </c>
      <c r="AP670" s="97" t="str">
        <f>IF(Q670="",IF(AK670="N/A",IF(AM670="TBD","Waiting on Router","Ready"),"TBD"),"Removed")</f>
        <v>Ready</v>
      </c>
      <c r="AQ670" s="1">
        <v>40941</v>
      </c>
      <c r="AR670" s="45"/>
      <c r="AS670" s="9">
        <v>1</v>
      </c>
      <c r="AT670" s="1"/>
      <c r="AU670" s="1"/>
      <c r="AV670" s="45"/>
    </row>
    <row r="671" spans="1:48">
      <c r="A671" s="1"/>
      <c r="B671" s="76" t="s">
        <v>2312</v>
      </c>
      <c r="C671" s="76" t="s">
        <v>188</v>
      </c>
      <c r="D671" s="76" t="s">
        <v>1554</v>
      </c>
      <c r="E671" s="12" t="s">
        <v>2717</v>
      </c>
      <c r="F671" s="83" t="s">
        <v>1674</v>
      </c>
      <c r="G671" s="76" t="s">
        <v>4851</v>
      </c>
      <c r="H671" s="12" t="s">
        <v>6183</v>
      </c>
      <c r="I671" s="12" t="s">
        <v>61</v>
      </c>
      <c r="J671" s="12">
        <v>26507</v>
      </c>
      <c r="K671" s="12"/>
      <c r="L671" s="45"/>
      <c r="M671" s="12"/>
      <c r="N671" s="12" t="s">
        <v>6184</v>
      </c>
      <c r="O671" s="12">
        <v>870</v>
      </c>
      <c r="P671" s="12" t="s">
        <v>3964</v>
      </c>
      <c r="Q671" s="45"/>
      <c r="R671" s="45" t="s">
        <v>6171</v>
      </c>
      <c r="S671" s="12" t="s">
        <v>2715</v>
      </c>
      <c r="T671" s="1"/>
      <c r="U671" s="77" t="str">
        <f t="shared" ref="U671:U696" si="131">IF(T671="","N","Y")</f>
        <v>N</v>
      </c>
      <c r="V671" s="77" t="str">
        <f t="shared" ref="V671:V696" si="132">IF(T671="","N/A",IF(T671="TBD","N","Y"))</f>
        <v>N/A</v>
      </c>
      <c r="W671" s="32"/>
      <c r="X671" s="12" t="s">
        <v>4508</v>
      </c>
      <c r="Y671" s="1"/>
      <c r="Z671" s="1"/>
      <c r="AA671" s="84" t="str">
        <f t="shared" ref="AA671:AA696" si="133">IF(V671="N/A","N/A",IF(Z671="","N","Y"))</f>
        <v>N/A</v>
      </c>
      <c r="AB671" s="33">
        <v>0</v>
      </c>
      <c r="AC671" s="15">
        <f t="shared" ref="AC671:AC696" si="134">IF(U671="N",0,IF(AB671="","TBD",IF(AB671="N/A",0,IF(ISNUMBER(AB671)=TRUE,AB671,"Included"))))</f>
        <v>0</v>
      </c>
      <c r="AD671" s="1"/>
      <c r="AE671" s="92" t="str">
        <f t="shared" ref="AE671:AE696" si="135">IF(Q671="",IF(U671="N","N/A",IF(AD671="N/A","N/A",IF(AD671="","TBD",IF(ISNUMBER(AF671),"Complete","Complete")))),"""Removed")</f>
        <v>N/A</v>
      </c>
      <c r="AF671" s="1"/>
      <c r="AG671" s="12" t="s">
        <v>2756</v>
      </c>
      <c r="AH671" s="89" t="str">
        <f t="shared" ref="AH671:AH696" si="136">IF(Q671="",IF(U671="N","No Build Required",IF(AG671="N","No Build Required",IF(AG671="N/A","No Build Required",IF(AG671="","TBD",IF(ISNUMBER(AJ671),"Complete",IF(ISNUMBER(AI671),"Scheduled","TBD")))))),"Removed")</f>
        <v>No Build Required</v>
      </c>
      <c r="AI671" s="1" t="s">
        <v>4508</v>
      </c>
      <c r="AJ671" s="1" t="s">
        <v>4508</v>
      </c>
      <c r="AK671" s="84" t="str">
        <f>IF(Q671="",IF(U671="N","N/A",IF(AL671="","TBD",IF(AL671="N/A","N/A",IF(ISNUMBER(AL671),"Complete","")))),"Removed")</f>
        <v>N/A</v>
      </c>
      <c r="AL671" s="95" t="s">
        <v>4508</v>
      </c>
      <c r="AM671" s="89" t="str">
        <f>IF(Q671="",IF(AO671="","TBD",IF(AO671="N/A","N/A",IF(ISNUMBER(AO671),"Complete","TBD"))),"N/A")</f>
        <v>Complete</v>
      </c>
      <c r="AN671" s="1">
        <v>40941</v>
      </c>
      <c r="AO671" s="93">
        <v>40819</v>
      </c>
      <c r="AP671" s="97" t="str">
        <f>IF(Q671="",IF(AK671="N/A",IF(AM671="TBD","Waiting on Router","Ready"),"TBD"),"Removed")</f>
        <v>Ready</v>
      </c>
      <c r="AQ671" s="1">
        <v>40941</v>
      </c>
      <c r="AR671" s="45"/>
      <c r="AS671" s="9">
        <v>1</v>
      </c>
      <c r="AT671" s="1"/>
      <c r="AU671" s="1"/>
      <c r="AV671" s="45"/>
    </row>
    <row r="672" spans="1:48">
      <c r="A672" s="13"/>
      <c r="B672" s="76" t="s">
        <v>5046</v>
      </c>
      <c r="C672" s="76" t="s">
        <v>188</v>
      </c>
      <c r="D672" s="76" t="s">
        <v>774</v>
      </c>
      <c r="E672" s="12" t="s">
        <v>2717</v>
      </c>
      <c r="F672" s="80" t="s">
        <v>4961</v>
      </c>
      <c r="G672" s="81" t="s">
        <v>4851</v>
      </c>
      <c r="H672" s="38" t="s">
        <v>6185</v>
      </c>
      <c r="I672" s="5" t="s">
        <v>61</v>
      </c>
      <c r="J672" s="5">
        <v>26508</v>
      </c>
      <c r="K672" s="6"/>
      <c r="L672" s="11"/>
      <c r="M672" s="6"/>
      <c r="N672" s="6" t="s">
        <v>6186</v>
      </c>
      <c r="O672" s="6">
        <v>1721</v>
      </c>
      <c r="P672" s="6"/>
      <c r="Q672" s="11"/>
      <c r="R672" s="11" t="s">
        <v>5222</v>
      </c>
      <c r="S672" s="6"/>
      <c r="T672" s="13"/>
      <c r="U672" s="77" t="str">
        <f t="shared" si="131"/>
        <v>N</v>
      </c>
      <c r="V672" s="77" t="str">
        <f t="shared" si="132"/>
        <v>N/A</v>
      </c>
      <c r="W672" s="22"/>
      <c r="X672" s="6" t="s">
        <v>4508</v>
      </c>
      <c r="Y672" s="13"/>
      <c r="Z672" s="13"/>
      <c r="AA672" s="84" t="str">
        <f t="shared" si="133"/>
        <v>N/A</v>
      </c>
      <c r="AB672" s="23">
        <v>0</v>
      </c>
      <c r="AC672" s="15">
        <f t="shared" si="134"/>
        <v>0</v>
      </c>
      <c r="AD672" s="13"/>
      <c r="AE672" s="92" t="str">
        <f t="shared" si="135"/>
        <v>N/A</v>
      </c>
      <c r="AF672" s="13"/>
      <c r="AG672" s="6" t="s">
        <v>2756</v>
      </c>
      <c r="AH672" s="89" t="str">
        <f t="shared" si="136"/>
        <v>No Build Required</v>
      </c>
      <c r="AI672" s="13" t="s">
        <v>4508</v>
      </c>
      <c r="AJ672" s="13" t="s">
        <v>4508</v>
      </c>
      <c r="AK672" s="84" t="str">
        <f>IF(Q672="",IF(U672="N","N/A",IF(AL672="","TBD",IF(AL672="N/A","N/A",IF(ISNUMBER(AL672),"Complete","")))),"Removed")</f>
        <v>N/A</v>
      </c>
      <c r="AL672" s="95" t="s">
        <v>4508</v>
      </c>
      <c r="AM672" s="89" t="str">
        <f>IF(Q672="",IF(AO672="","TBD",IF(AO672="N/A","N/A",IF(ISNUMBER(AO672),"Complete","TBD"))),"N/A")</f>
        <v>Complete</v>
      </c>
      <c r="AN672" s="13"/>
      <c r="AO672" s="95">
        <v>41367</v>
      </c>
      <c r="AP672" s="97" t="str">
        <f>IF(Q672="",IF(AK672="N/A",IF(AM672="TBD","Waiting on Router","Ready"),"TBD"),"Removed")</f>
        <v>Ready</v>
      </c>
      <c r="AQ672" s="13"/>
      <c r="AR672" s="11"/>
      <c r="AS672" s="11">
        <v>2</v>
      </c>
      <c r="AT672" s="13"/>
      <c r="AU672" s="13"/>
      <c r="AV672" s="11"/>
    </row>
    <row r="673" spans="1:48">
      <c r="A673" s="13"/>
      <c r="B673" s="76" t="s">
        <v>5047</v>
      </c>
      <c r="C673" s="76" t="s">
        <v>188</v>
      </c>
      <c r="D673" s="76" t="s">
        <v>774</v>
      </c>
      <c r="E673" s="12" t="s">
        <v>2717</v>
      </c>
      <c r="F673" s="80" t="s">
        <v>4962</v>
      </c>
      <c r="G673" s="81" t="s">
        <v>4851</v>
      </c>
      <c r="H673" s="38" t="s">
        <v>6187</v>
      </c>
      <c r="I673" s="5" t="s">
        <v>61</v>
      </c>
      <c r="J673" s="5">
        <v>26501</v>
      </c>
      <c r="K673" s="6"/>
      <c r="L673" s="11"/>
      <c r="M673" s="6"/>
      <c r="N673" s="6" t="s">
        <v>6188</v>
      </c>
      <c r="O673" s="6">
        <v>1722</v>
      </c>
      <c r="P673" s="6"/>
      <c r="Q673" s="11"/>
      <c r="R673" s="11" t="s">
        <v>5222</v>
      </c>
      <c r="S673" s="6"/>
      <c r="T673" s="13"/>
      <c r="U673" s="77" t="str">
        <f t="shared" si="131"/>
        <v>N</v>
      </c>
      <c r="V673" s="77" t="str">
        <f t="shared" si="132"/>
        <v>N/A</v>
      </c>
      <c r="W673" s="22"/>
      <c r="X673" s="6" t="s">
        <v>4508</v>
      </c>
      <c r="Y673" s="13"/>
      <c r="Z673" s="13"/>
      <c r="AA673" s="84" t="str">
        <f t="shared" si="133"/>
        <v>N/A</v>
      </c>
      <c r="AB673" s="23">
        <v>0</v>
      </c>
      <c r="AC673" s="15">
        <f t="shared" si="134"/>
        <v>0</v>
      </c>
      <c r="AD673" s="13"/>
      <c r="AE673" s="92" t="str">
        <f t="shared" si="135"/>
        <v>N/A</v>
      </c>
      <c r="AF673" s="13"/>
      <c r="AG673" s="6" t="s">
        <v>2756</v>
      </c>
      <c r="AH673" s="89" t="str">
        <f t="shared" si="136"/>
        <v>No Build Required</v>
      </c>
      <c r="AI673" s="13" t="s">
        <v>4508</v>
      </c>
      <c r="AJ673" s="13" t="s">
        <v>4508</v>
      </c>
      <c r="AK673" s="84" t="str">
        <f>IF(Q673="",IF(U673="N","N/A",IF(AL673="","TBD",IF(AL673="N/A","N/A",IF(ISNUMBER(AL673),"Complete","")))),"Removed")</f>
        <v>N/A</v>
      </c>
      <c r="AL673" s="95" t="s">
        <v>4508</v>
      </c>
      <c r="AM673" s="89" t="str">
        <f>IF(Q673="",IF(AO673="","TBD",IF(AO673="N/A","N/A",IF(ISNUMBER(AO673),"Complete","TBD"))),"N/A")</f>
        <v>Complete</v>
      </c>
      <c r="AN673" s="13"/>
      <c r="AO673" s="95">
        <v>41351</v>
      </c>
      <c r="AP673" s="97" t="str">
        <f>IF(Q673="",IF(AK673="N/A",IF(AM673="TBD","Waiting on Router","Ready"),"TBD"),"Removed")</f>
        <v>Ready</v>
      </c>
      <c r="AQ673" s="13"/>
      <c r="AR673" s="11"/>
      <c r="AS673" s="11">
        <v>2</v>
      </c>
      <c r="AT673" s="13"/>
      <c r="AU673" s="13"/>
      <c r="AV673" s="11"/>
    </row>
    <row r="674" spans="1:48">
      <c r="A674" s="13"/>
      <c r="B674" s="76" t="s">
        <v>5048</v>
      </c>
      <c r="C674" s="76" t="s">
        <v>188</v>
      </c>
      <c r="D674" s="76" t="s">
        <v>774</v>
      </c>
      <c r="E674" s="12" t="s">
        <v>2717</v>
      </c>
      <c r="F674" s="80" t="s">
        <v>4963</v>
      </c>
      <c r="G674" s="81" t="s">
        <v>4851</v>
      </c>
      <c r="H674" s="38" t="s">
        <v>6189</v>
      </c>
      <c r="I674" s="5" t="s">
        <v>61</v>
      </c>
      <c r="J674" s="5">
        <v>26501</v>
      </c>
      <c r="K674" s="6"/>
      <c r="L674" s="11"/>
      <c r="M674" s="6"/>
      <c r="N674" s="6" t="s">
        <v>6190</v>
      </c>
      <c r="O674" s="6">
        <v>1723</v>
      </c>
      <c r="P674" s="6"/>
      <c r="Q674" s="11"/>
      <c r="R674" s="11" t="s">
        <v>5222</v>
      </c>
      <c r="S674" s="6"/>
      <c r="T674" s="13"/>
      <c r="U674" s="77" t="str">
        <f t="shared" si="131"/>
        <v>N</v>
      </c>
      <c r="V674" s="77" t="str">
        <f t="shared" si="132"/>
        <v>N/A</v>
      </c>
      <c r="W674" s="22"/>
      <c r="X674" s="6" t="s">
        <v>4508</v>
      </c>
      <c r="Y674" s="13"/>
      <c r="Z674" s="13"/>
      <c r="AA674" s="84" t="str">
        <f t="shared" si="133"/>
        <v>N/A</v>
      </c>
      <c r="AB674" s="23">
        <v>0</v>
      </c>
      <c r="AC674" s="15">
        <f t="shared" si="134"/>
        <v>0</v>
      </c>
      <c r="AD674" s="13"/>
      <c r="AE674" s="92" t="str">
        <f t="shared" si="135"/>
        <v>N/A</v>
      </c>
      <c r="AF674" s="13"/>
      <c r="AG674" s="6" t="s">
        <v>2756</v>
      </c>
      <c r="AH674" s="89" t="str">
        <f t="shared" si="136"/>
        <v>No Build Required</v>
      </c>
      <c r="AI674" s="13" t="s">
        <v>4508</v>
      </c>
      <c r="AJ674" s="13" t="s">
        <v>4508</v>
      </c>
      <c r="AK674" s="84" t="str">
        <f>IF(Q674="",IF(U674="N","N/A",IF(AL674="","TBD",IF(AL674="N/A","N/A",IF(ISNUMBER(AL674),"Complete","")))),"Removed")</f>
        <v>N/A</v>
      </c>
      <c r="AL674" s="95" t="s">
        <v>4508</v>
      </c>
      <c r="AM674" s="89" t="str">
        <f>IF(Q674="",IF(AO674="","TBD",IF(AO674="N/A","N/A",IF(ISNUMBER(AO674),"Complete","TBD"))),"N/A")</f>
        <v>Complete</v>
      </c>
      <c r="AN674" s="13"/>
      <c r="AO674" s="95">
        <v>41527</v>
      </c>
      <c r="AP674" s="97" t="str">
        <f>IF(Q674="",IF(AK674="N/A",IF(AM674="TBD","Waiting on Router","Ready"),"TBD"),"Removed")</f>
        <v>Ready</v>
      </c>
      <c r="AQ674" s="13"/>
      <c r="AR674" s="11"/>
      <c r="AS674" s="11">
        <v>2</v>
      </c>
      <c r="AT674" s="13"/>
      <c r="AU674" s="13"/>
      <c r="AV674" s="11"/>
    </row>
    <row r="675" spans="1:48">
      <c r="A675" s="13"/>
      <c r="B675" s="76" t="s">
        <v>5049</v>
      </c>
      <c r="C675" s="76" t="s">
        <v>188</v>
      </c>
      <c r="D675" s="76" t="s">
        <v>774</v>
      </c>
      <c r="E675" s="12" t="s">
        <v>2717</v>
      </c>
      <c r="F675" s="80" t="s">
        <v>4964</v>
      </c>
      <c r="G675" s="81" t="s">
        <v>4851</v>
      </c>
      <c r="H675" s="38" t="s">
        <v>6191</v>
      </c>
      <c r="I675" s="5" t="s">
        <v>61</v>
      </c>
      <c r="J675" s="5">
        <v>26501</v>
      </c>
      <c r="K675" s="6"/>
      <c r="L675" s="11"/>
      <c r="M675" s="6"/>
      <c r="N675" s="6" t="s">
        <v>6192</v>
      </c>
      <c r="O675" s="6">
        <v>1724</v>
      </c>
      <c r="P675" s="6"/>
      <c r="Q675" s="11"/>
      <c r="R675" s="11" t="s">
        <v>5222</v>
      </c>
      <c r="S675" s="6"/>
      <c r="T675" s="13"/>
      <c r="U675" s="77" t="str">
        <f t="shared" si="131"/>
        <v>N</v>
      </c>
      <c r="V675" s="77" t="str">
        <f t="shared" si="132"/>
        <v>N/A</v>
      </c>
      <c r="W675" s="22"/>
      <c r="X675" s="6" t="s">
        <v>4508</v>
      </c>
      <c r="Y675" s="13"/>
      <c r="Z675" s="13"/>
      <c r="AA675" s="84" t="str">
        <f t="shared" si="133"/>
        <v>N/A</v>
      </c>
      <c r="AB675" s="23">
        <v>0</v>
      </c>
      <c r="AC675" s="15">
        <f t="shared" si="134"/>
        <v>0</v>
      </c>
      <c r="AD675" s="13"/>
      <c r="AE675" s="92" t="str">
        <f t="shared" si="135"/>
        <v>N/A</v>
      </c>
      <c r="AF675" s="13"/>
      <c r="AG675" s="6" t="s">
        <v>2756</v>
      </c>
      <c r="AH675" s="89" t="str">
        <f t="shared" si="136"/>
        <v>No Build Required</v>
      </c>
      <c r="AI675" s="13" t="s">
        <v>4508</v>
      </c>
      <c r="AJ675" s="13" t="s">
        <v>4508</v>
      </c>
      <c r="AK675" s="84" t="str">
        <f>IF(Q675="",IF(U675="N","N/A",IF(AL675="","TBD",IF(AL675="N/A","N/A",IF(ISNUMBER(AL675),"Complete","")))),"Removed")</f>
        <v>N/A</v>
      </c>
      <c r="AL675" s="93" t="s">
        <v>4508</v>
      </c>
      <c r="AM675" s="89" t="str">
        <f>IF(Q675="",IF(AO675="","TBD",IF(AO675="N/A","N/A",IF(ISNUMBER(AO675),"Complete","TBD"))),"N/A")</f>
        <v>Complete</v>
      </c>
      <c r="AN675" s="13"/>
      <c r="AO675" s="95">
        <v>41297</v>
      </c>
      <c r="AP675" s="97" t="str">
        <f>IF(Q675="",IF(AK675="N/A",IF(AM675="TBD","Waiting on Router","Ready"),"TBD"),"Removed")</f>
        <v>Ready</v>
      </c>
      <c r="AQ675" s="13"/>
      <c r="AR675" s="11"/>
      <c r="AS675" s="11">
        <v>2</v>
      </c>
      <c r="AT675" s="13"/>
      <c r="AU675" s="13"/>
      <c r="AV675" s="11"/>
    </row>
    <row r="676" spans="1:48">
      <c r="A676" s="13"/>
      <c r="B676" s="76" t="s">
        <v>5050</v>
      </c>
      <c r="C676" s="76" t="s">
        <v>188</v>
      </c>
      <c r="D676" s="76" t="s">
        <v>774</v>
      </c>
      <c r="E676" s="12" t="s">
        <v>2717</v>
      </c>
      <c r="F676" s="80" t="s">
        <v>4965</v>
      </c>
      <c r="G676" s="81" t="s">
        <v>4851</v>
      </c>
      <c r="H676" s="38" t="s">
        <v>6193</v>
      </c>
      <c r="I676" s="5" t="s">
        <v>61</v>
      </c>
      <c r="J676" s="5">
        <v>26505</v>
      </c>
      <c r="K676" s="6"/>
      <c r="L676" s="11"/>
      <c r="M676" s="6"/>
      <c r="N676" s="6" t="s">
        <v>6194</v>
      </c>
      <c r="O676" s="6">
        <v>1725</v>
      </c>
      <c r="P676" s="6"/>
      <c r="Q676" s="11"/>
      <c r="R676" s="11" t="s">
        <v>5222</v>
      </c>
      <c r="S676" s="6"/>
      <c r="T676" s="13"/>
      <c r="U676" s="77" t="str">
        <f t="shared" si="131"/>
        <v>N</v>
      </c>
      <c r="V676" s="77" t="str">
        <f t="shared" si="132"/>
        <v>N/A</v>
      </c>
      <c r="W676" s="22"/>
      <c r="X676" s="6" t="s">
        <v>4508</v>
      </c>
      <c r="Y676" s="13"/>
      <c r="Z676" s="13"/>
      <c r="AA676" s="84" t="str">
        <f t="shared" si="133"/>
        <v>N/A</v>
      </c>
      <c r="AB676" s="23">
        <v>0</v>
      </c>
      <c r="AC676" s="15">
        <f t="shared" si="134"/>
        <v>0</v>
      </c>
      <c r="AD676" s="13"/>
      <c r="AE676" s="92" t="str">
        <f t="shared" si="135"/>
        <v>N/A</v>
      </c>
      <c r="AF676" s="13"/>
      <c r="AG676" s="6" t="s">
        <v>2756</v>
      </c>
      <c r="AH676" s="89" t="str">
        <f t="shared" si="136"/>
        <v>No Build Required</v>
      </c>
      <c r="AI676" s="13" t="s">
        <v>4508</v>
      </c>
      <c r="AJ676" s="13" t="s">
        <v>4508</v>
      </c>
      <c r="AK676" s="84" t="str">
        <f>IF(Q676="",IF(U676="N","N/A",IF(AL676="","TBD",IF(AL676="N/A","N/A",IF(ISNUMBER(AL676),"Complete","")))),"Removed")</f>
        <v>N/A</v>
      </c>
      <c r="AL676" s="93" t="s">
        <v>4508</v>
      </c>
      <c r="AM676" s="89" t="str">
        <f>IF(Q676="",IF(AO676="","TBD",IF(AO676="N/A","N/A",IF(ISNUMBER(AO676),"Complete","TBD"))),"N/A")</f>
        <v>Complete</v>
      </c>
      <c r="AN676" s="13"/>
      <c r="AO676" s="95">
        <v>40931</v>
      </c>
      <c r="AP676" s="97" t="str">
        <f>IF(Q676="",IF(AK676="N/A",IF(AM676="TBD","Waiting on Router","Ready"),"TBD"),"Removed")</f>
        <v>Ready</v>
      </c>
      <c r="AQ676" s="13"/>
      <c r="AR676" s="11"/>
      <c r="AS676" s="11">
        <v>2</v>
      </c>
      <c r="AT676" s="13"/>
      <c r="AU676" s="13"/>
      <c r="AV676" s="11"/>
    </row>
    <row r="677" spans="1:48">
      <c r="A677" s="13"/>
      <c r="B677" s="76" t="s">
        <v>5051</v>
      </c>
      <c r="C677" s="76" t="s">
        <v>188</v>
      </c>
      <c r="D677" s="76" t="s">
        <v>774</v>
      </c>
      <c r="E677" s="12" t="s">
        <v>2717</v>
      </c>
      <c r="F677" s="80" t="s">
        <v>4989</v>
      </c>
      <c r="G677" s="81" t="s">
        <v>4851</v>
      </c>
      <c r="H677" s="38" t="s">
        <v>6195</v>
      </c>
      <c r="I677" s="5" t="s">
        <v>61</v>
      </c>
      <c r="J677" s="5">
        <v>26505</v>
      </c>
      <c r="K677" s="6"/>
      <c r="L677" s="11"/>
      <c r="M677" s="6"/>
      <c r="N677" s="6" t="s">
        <v>6196</v>
      </c>
      <c r="O677" s="6">
        <v>1726</v>
      </c>
      <c r="P677" s="6"/>
      <c r="Q677" s="11"/>
      <c r="R677" s="11" t="s">
        <v>5222</v>
      </c>
      <c r="S677" s="6"/>
      <c r="T677" s="13"/>
      <c r="U677" s="77" t="str">
        <f t="shared" si="131"/>
        <v>N</v>
      </c>
      <c r="V677" s="77" t="str">
        <f t="shared" si="132"/>
        <v>N/A</v>
      </c>
      <c r="W677" s="22"/>
      <c r="X677" s="6" t="s">
        <v>4508</v>
      </c>
      <c r="Y677" s="13"/>
      <c r="Z677" s="13"/>
      <c r="AA677" s="84" t="str">
        <f t="shared" si="133"/>
        <v>N/A</v>
      </c>
      <c r="AB677" s="23">
        <v>0</v>
      </c>
      <c r="AC677" s="15">
        <f t="shared" si="134"/>
        <v>0</v>
      </c>
      <c r="AD677" s="13"/>
      <c r="AE677" s="92" t="str">
        <f t="shared" si="135"/>
        <v>N/A</v>
      </c>
      <c r="AF677" s="13"/>
      <c r="AG677" s="6" t="s">
        <v>2756</v>
      </c>
      <c r="AH677" s="89" t="str">
        <f t="shared" si="136"/>
        <v>No Build Required</v>
      </c>
      <c r="AI677" s="13" t="s">
        <v>4508</v>
      </c>
      <c r="AJ677" s="13" t="s">
        <v>4508</v>
      </c>
      <c r="AK677" s="84" t="str">
        <f>IF(Q677="",IF(U677="N","N/A",IF(AL677="","TBD",IF(AL677="N/A","N/A",IF(ISNUMBER(AL677),"Complete","")))),"Removed")</f>
        <v>N/A</v>
      </c>
      <c r="AL677" s="93" t="s">
        <v>4508</v>
      </c>
      <c r="AM677" s="89" t="str">
        <f>IF(Q677="",IF(AO677="","TBD",IF(AO677="N/A","N/A",IF(ISNUMBER(AO677),"Complete","TBD"))),"N/A")</f>
        <v>Complete</v>
      </c>
      <c r="AN677" s="13"/>
      <c r="AO677" s="95">
        <v>41313</v>
      </c>
      <c r="AP677" s="97" t="str">
        <f>IF(Q677="",IF(AK677="N/A",IF(AM677="TBD","Waiting on Router","Ready"),"TBD"),"Removed")</f>
        <v>Ready</v>
      </c>
      <c r="AQ677" s="13"/>
      <c r="AR677" s="11"/>
      <c r="AS677" s="11">
        <v>2</v>
      </c>
      <c r="AT677" s="13"/>
      <c r="AU677" s="13"/>
      <c r="AV677" s="11"/>
    </row>
    <row r="678" spans="1:48">
      <c r="A678" s="13"/>
      <c r="B678" s="76" t="s">
        <v>5177</v>
      </c>
      <c r="C678" s="76" t="s">
        <v>188</v>
      </c>
      <c r="D678" s="76" t="s">
        <v>5172</v>
      </c>
      <c r="E678" s="12" t="s">
        <v>2717</v>
      </c>
      <c r="F678" s="100" t="s">
        <v>5172</v>
      </c>
      <c r="G678" s="81" t="s">
        <v>4851</v>
      </c>
      <c r="H678" s="55" t="s">
        <v>6197</v>
      </c>
      <c r="I678" s="56" t="s">
        <v>61</v>
      </c>
      <c r="J678" s="56">
        <v>26505</v>
      </c>
      <c r="K678" s="6"/>
      <c r="L678" s="11"/>
      <c r="M678" s="6"/>
      <c r="N678" s="6" t="s">
        <v>6198</v>
      </c>
      <c r="O678" s="6">
        <v>975</v>
      </c>
      <c r="P678" s="6"/>
      <c r="Q678" s="11"/>
      <c r="R678" s="11" t="s">
        <v>5222</v>
      </c>
      <c r="S678" s="6"/>
      <c r="T678" s="13"/>
      <c r="U678" s="77" t="str">
        <f t="shared" si="131"/>
        <v>N</v>
      </c>
      <c r="V678" s="77" t="str">
        <f t="shared" si="132"/>
        <v>N/A</v>
      </c>
      <c r="W678" s="22"/>
      <c r="X678" s="6" t="s">
        <v>4508</v>
      </c>
      <c r="Y678" s="13"/>
      <c r="Z678" s="13"/>
      <c r="AA678" s="84" t="str">
        <f t="shared" si="133"/>
        <v>N/A</v>
      </c>
      <c r="AB678" s="23">
        <v>0</v>
      </c>
      <c r="AC678" s="15">
        <f t="shared" si="134"/>
        <v>0</v>
      </c>
      <c r="AD678" s="13"/>
      <c r="AE678" s="92" t="str">
        <f t="shared" si="135"/>
        <v>N/A</v>
      </c>
      <c r="AF678" s="13"/>
      <c r="AG678" s="6" t="s">
        <v>2756</v>
      </c>
      <c r="AH678" s="89" t="str">
        <f t="shared" si="136"/>
        <v>No Build Required</v>
      </c>
      <c r="AI678" s="1" t="s">
        <v>4508</v>
      </c>
      <c r="AJ678" s="1" t="s">
        <v>4508</v>
      </c>
      <c r="AK678" s="84" t="str">
        <f>IF(Q678="",IF(U678="N","N/A",IF(AL678="","TBD",IF(AL678="N/A","N/A",IF(ISNUMBER(AL678),"Complete","")))),"Removed")</f>
        <v>N/A</v>
      </c>
      <c r="AL678" s="95" t="s">
        <v>4508</v>
      </c>
      <c r="AM678" s="89" t="str">
        <f>IF(Q678="",IF(AO678="","TBD",IF(AO678="N/A","N/A",IF(ISNUMBER(AO678),"Complete","TBD"))),"N/A")</f>
        <v>Complete</v>
      </c>
      <c r="AN678" s="13"/>
      <c r="AO678" s="95">
        <v>41312</v>
      </c>
      <c r="AP678" s="97" t="str">
        <f>IF(Q678="",IF(AK678="N/A",IF(AM678="TBD","Waiting on Router","Ready"),"TBD"),"Removed")</f>
        <v>Ready</v>
      </c>
      <c r="AQ678" s="13"/>
      <c r="AR678" s="11"/>
      <c r="AS678" s="11">
        <v>2</v>
      </c>
      <c r="AT678" s="13"/>
      <c r="AU678" s="13"/>
      <c r="AV678" s="11"/>
    </row>
    <row r="679" spans="1:48">
      <c r="A679" s="13"/>
      <c r="B679" s="76" t="s">
        <v>5178</v>
      </c>
      <c r="C679" s="76" t="s">
        <v>188</v>
      </c>
      <c r="D679" s="76" t="s">
        <v>763</v>
      </c>
      <c r="E679" s="12" t="s">
        <v>2717</v>
      </c>
      <c r="F679" s="82" t="s">
        <v>5173</v>
      </c>
      <c r="G679" s="81" t="s">
        <v>4851</v>
      </c>
      <c r="H679" s="37" t="s">
        <v>6199</v>
      </c>
      <c r="I679" s="41" t="s">
        <v>61</v>
      </c>
      <c r="J679" s="41">
        <v>26501</v>
      </c>
      <c r="K679" s="6"/>
      <c r="L679" s="11"/>
      <c r="M679" s="6"/>
      <c r="N679" s="6" t="s">
        <v>6200</v>
      </c>
      <c r="O679" s="6">
        <v>797</v>
      </c>
      <c r="P679" s="6"/>
      <c r="Q679" s="11"/>
      <c r="R679" s="11" t="s">
        <v>5222</v>
      </c>
      <c r="S679" s="6"/>
      <c r="T679" s="13"/>
      <c r="U679" s="77" t="str">
        <f t="shared" si="131"/>
        <v>N</v>
      </c>
      <c r="V679" s="77" t="str">
        <f t="shared" si="132"/>
        <v>N/A</v>
      </c>
      <c r="W679" s="22"/>
      <c r="X679" s="6" t="s">
        <v>4508</v>
      </c>
      <c r="Y679" s="13"/>
      <c r="Z679" s="13"/>
      <c r="AA679" s="84" t="str">
        <f t="shared" si="133"/>
        <v>N/A</v>
      </c>
      <c r="AB679" s="23">
        <v>0</v>
      </c>
      <c r="AC679" s="15">
        <f t="shared" si="134"/>
        <v>0</v>
      </c>
      <c r="AD679" s="13"/>
      <c r="AE679" s="92" t="str">
        <f t="shared" si="135"/>
        <v>N/A</v>
      </c>
      <c r="AF679" s="13"/>
      <c r="AG679" s="6" t="s">
        <v>2756</v>
      </c>
      <c r="AH679" s="89" t="str">
        <f t="shared" si="136"/>
        <v>No Build Required</v>
      </c>
      <c r="AI679" s="1" t="s">
        <v>4508</v>
      </c>
      <c r="AJ679" s="1" t="s">
        <v>4508</v>
      </c>
      <c r="AK679" s="84" t="str">
        <f>IF(Q679="",IF(U679="N","N/A",IF(AL679="","TBD",IF(AL679="N/A","N/A",IF(ISNUMBER(AL679),"Complete","")))),"Removed")</f>
        <v>N/A</v>
      </c>
      <c r="AL679" s="93" t="s">
        <v>4508</v>
      </c>
      <c r="AM679" s="89" t="str">
        <f>IF(Q679="",IF(AO679="","TBD",IF(AO679="N/A","N/A",IF(ISNUMBER(AO679),"Complete","TBD"))),"N/A")</f>
        <v>Complete</v>
      </c>
      <c r="AN679" s="13"/>
      <c r="AO679" s="95">
        <v>41064</v>
      </c>
      <c r="AP679" s="97" t="str">
        <f>IF(Q679="",IF(AK679="N/A",IF(AM679="TBD","Waiting on Router","Ready"),"TBD"),"Removed")</f>
        <v>Ready</v>
      </c>
      <c r="AQ679" s="13"/>
      <c r="AR679" s="11"/>
      <c r="AS679" s="11">
        <v>2</v>
      </c>
      <c r="AT679" s="13"/>
      <c r="AU679" s="13"/>
      <c r="AV679" s="11"/>
    </row>
    <row r="680" spans="1:48">
      <c r="B680" s="81" t="s">
        <v>6779</v>
      </c>
      <c r="C680" s="81" t="s">
        <v>188</v>
      </c>
      <c r="D680" s="81" t="s">
        <v>774</v>
      </c>
      <c r="F680" s="82" t="s">
        <v>6780</v>
      </c>
      <c r="G680" s="81" t="s">
        <v>4851</v>
      </c>
      <c r="H680" s="5" t="s">
        <v>6781</v>
      </c>
      <c r="I680" s="5" t="s">
        <v>61</v>
      </c>
      <c r="J680" s="5">
        <v>26501</v>
      </c>
      <c r="N680" s="5" t="s">
        <v>4346</v>
      </c>
      <c r="O680" s="5">
        <v>378</v>
      </c>
      <c r="U680" s="77" t="str">
        <f t="shared" si="131"/>
        <v>N</v>
      </c>
      <c r="V680" s="77" t="str">
        <f t="shared" si="132"/>
        <v>N/A</v>
      </c>
      <c r="X680" s="5" t="s">
        <v>4508</v>
      </c>
      <c r="AA680" s="84" t="str">
        <f t="shared" si="133"/>
        <v>N/A</v>
      </c>
      <c r="AB680" s="50">
        <v>0</v>
      </c>
      <c r="AC680" s="15">
        <f t="shared" si="134"/>
        <v>0</v>
      </c>
      <c r="AE680" s="92" t="str">
        <f t="shared" si="135"/>
        <v>N/A</v>
      </c>
      <c r="AG680" s="5" t="s">
        <v>2756</v>
      </c>
      <c r="AH680" s="89" t="str">
        <f t="shared" si="136"/>
        <v>No Build Required</v>
      </c>
      <c r="AI680" s="46" t="s">
        <v>4508</v>
      </c>
      <c r="AJ680" s="46" t="s">
        <v>4508</v>
      </c>
      <c r="AK680" s="84" t="str">
        <f>IF(Q680="",IF(U680="N","N/A",IF(AL680="","TBD",IF(AL680="N/A","N/A",IF(ISNUMBER(AL680),"Complete","")))),"Removed")</f>
        <v>N/A</v>
      </c>
      <c r="AL680" s="98" t="s">
        <v>4508</v>
      </c>
      <c r="AM680" s="89" t="str">
        <f>IF(Q680="",IF(AO680="","TBD",IF(AO680="N/A","N/A",IF(ISNUMBER(AO680),"Complete","TBD"))),"N/A")</f>
        <v>Complete</v>
      </c>
      <c r="AO680" s="99">
        <v>41394</v>
      </c>
      <c r="AP680" s="97" t="str">
        <f>IF(Q680="",IF(AK680="N/A",IF(AM680="TBD","Waiting on Router","Ready"),"TBD"),"Removed")</f>
        <v>Ready</v>
      </c>
      <c r="AS680" s="48">
        <v>2</v>
      </c>
    </row>
    <row r="681" spans="1:48">
      <c r="A681" s="1"/>
      <c r="B681" s="72" t="s">
        <v>2278</v>
      </c>
      <c r="C681" s="72" t="s">
        <v>224</v>
      </c>
      <c r="D681" s="72" t="s">
        <v>1453</v>
      </c>
      <c r="E681" s="19" t="s">
        <v>2725</v>
      </c>
      <c r="F681" s="73" t="s">
        <v>1484</v>
      </c>
      <c r="G681" s="72" t="s">
        <v>4852</v>
      </c>
      <c r="H681" s="8" t="s">
        <v>1529</v>
      </c>
      <c r="I681" s="8" t="s">
        <v>120</v>
      </c>
      <c r="J681" s="8">
        <v>24983</v>
      </c>
      <c r="K681" s="8" t="s">
        <v>3061</v>
      </c>
      <c r="L681" s="4" t="s">
        <v>3658</v>
      </c>
      <c r="M681" s="8" t="s">
        <v>3657</v>
      </c>
      <c r="N681" s="8" t="s">
        <v>4244</v>
      </c>
      <c r="O681" s="8">
        <v>549</v>
      </c>
      <c r="P681" s="19" t="s">
        <v>4872</v>
      </c>
      <c r="Q681" s="4"/>
      <c r="R681" s="4" t="s">
        <v>2727</v>
      </c>
      <c r="S681" s="8" t="s">
        <v>2712</v>
      </c>
      <c r="T681" s="1">
        <v>40874</v>
      </c>
      <c r="U681" s="84" t="str">
        <f t="shared" si="131"/>
        <v>Y</v>
      </c>
      <c r="V681" s="84" t="str">
        <f t="shared" si="132"/>
        <v>Y</v>
      </c>
      <c r="W681" s="32">
        <v>28760.35</v>
      </c>
      <c r="X681" s="8" t="s">
        <v>2756</v>
      </c>
      <c r="Y681" s="1"/>
      <c r="Z681" s="1">
        <v>40885</v>
      </c>
      <c r="AA681" s="84" t="str">
        <f t="shared" si="133"/>
        <v>Y</v>
      </c>
      <c r="AB681" s="33">
        <v>2089</v>
      </c>
      <c r="AC681" s="15">
        <f t="shared" si="134"/>
        <v>2089</v>
      </c>
      <c r="AD681" s="1">
        <v>41153</v>
      </c>
      <c r="AE681" s="92" t="str">
        <f t="shared" si="135"/>
        <v>Complete</v>
      </c>
      <c r="AF681" s="1">
        <v>40938</v>
      </c>
      <c r="AG681" s="8" t="s">
        <v>2756</v>
      </c>
      <c r="AH681" s="89" t="str">
        <f t="shared" si="136"/>
        <v>No Build Required</v>
      </c>
      <c r="AI681" s="1" t="s">
        <v>4508</v>
      </c>
      <c r="AJ681" s="1" t="s">
        <v>4508</v>
      </c>
      <c r="AK681" s="84" t="str">
        <f>IF(Q681="",IF(U681="N","N/A",IF(AL681="","TBD",IF(AL681="N/A","N/A",IF(ISNUMBER(AL681),"Complete","")))),"Removed")</f>
        <v>Complete</v>
      </c>
      <c r="AL681" s="93">
        <v>40938</v>
      </c>
      <c r="AM681" s="89" t="str">
        <f>IF(Q681="",IF(AO681="","TBD",IF(AO681="N/A","N/A",IF(ISNUMBER(AO681),"Complete","TBD"))),"N/A")</f>
        <v>Complete</v>
      </c>
      <c r="AN681" s="1"/>
      <c r="AO681" s="93">
        <v>41205</v>
      </c>
      <c r="AP681" s="97" t="str">
        <f>IF(Q681="",IF(AK681="Complete",IF(AM681="TBD","Waiting on Router","Ready"),"Pending Fiber Completion"),"Removed")</f>
        <v>Ready</v>
      </c>
      <c r="AQ681" s="1"/>
      <c r="AR681" s="4"/>
      <c r="AS681" s="9">
        <v>1</v>
      </c>
      <c r="AT681" s="1"/>
      <c r="AU681" s="1"/>
      <c r="AV681" s="4"/>
    </row>
    <row r="682" spans="1:48" ht="31.5">
      <c r="A682" s="1"/>
      <c r="B682" s="72" t="s">
        <v>2279</v>
      </c>
      <c r="C682" s="72" t="s">
        <v>224</v>
      </c>
      <c r="D682" s="72" t="s">
        <v>774</v>
      </c>
      <c r="E682" s="18" t="s">
        <v>2725</v>
      </c>
      <c r="F682" s="73" t="s">
        <v>1130</v>
      </c>
      <c r="G682" s="72" t="s">
        <v>4851</v>
      </c>
      <c r="H682" s="8" t="s">
        <v>6201</v>
      </c>
      <c r="I682" s="8" t="s">
        <v>1131</v>
      </c>
      <c r="J682" s="8">
        <v>24951</v>
      </c>
      <c r="K682" s="8" t="s">
        <v>6202</v>
      </c>
      <c r="L682" s="4" t="s">
        <v>2728</v>
      </c>
      <c r="M682" s="8" t="s">
        <v>2761</v>
      </c>
      <c r="N682" s="8" t="s">
        <v>6203</v>
      </c>
      <c r="O682" s="8">
        <v>15</v>
      </c>
      <c r="P682" s="18"/>
      <c r="Q682" s="4"/>
      <c r="R682" s="4" t="s">
        <v>5944</v>
      </c>
      <c r="S682" s="8" t="s">
        <v>2713</v>
      </c>
      <c r="T682" s="1"/>
      <c r="U682" s="77" t="str">
        <f t="shared" si="131"/>
        <v>N</v>
      </c>
      <c r="V682" s="77" t="str">
        <f t="shared" si="132"/>
        <v>N/A</v>
      </c>
      <c r="W682" s="32"/>
      <c r="X682" s="8" t="s">
        <v>4508</v>
      </c>
      <c r="Y682" s="1"/>
      <c r="Z682" s="1"/>
      <c r="AA682" s="84" t="str">
        <f t="shared" si="133"/>
        <v>N/A</v>
      </c>
      <c r="AB682" s="33">
        <v>0</v>
      </c>
      <c r="AC682" s="15">
        <f t="shared" si="134"/>
        <v>0</v>
      </c>
      <c r="AD682" s="1">
        <v>41153</v>
      </c>
      <c r="AE682" s="92" t="str">
        <f t="shared" si="135"/>
        <v>N/A</v>
      </c>
      <c r="AF682" s="1"/>
      <c r="AG682" s="8" t="s">
        <v>2756</v>
      </c>
      <c r="AH682" s="89" t="str">
        <f t="shared" si="136"/>
        <v>No Build Required</v>
      </c>
      <c r="AI682" s="1" t="s">
        <v>4508</v>
      </c>
      <c r="AJ682" s="1" t="s">
        <v>4508</v>
      </c>
      <c r="AK682" s="84" t="str">
        <f>IF(Q682="",IF(U682="N","N/A",IF(AL682="","TBD",IF(AL682="N/A","N/A",IF(ISNUMBER(AL682),"Complete","")))),"Removed")</f>
        <v>N/A</v>
      </c>
      <c r="AL682" s="93" t="s">
        <v>4508</v>
      </c>
      <c r="AM682" s="89" t="str">
        <f>IF(Q682="",IF(AO682="","TBD",IF(AO682="N/A","N/A",IF(ISNUMBER(AO682),"Complete","TBD"))),"N/A")</f>
        <v>Complete</v>
      </c>
      <c r="AN682" s="1">
        <v>40935</v>
      </c>
      <c r="AO682" s="93">
        <v>40757</v>
      </c>
      <c r="AP682" s="97" t="str">
        <f>IF(Q682="",IF(AK682="N/A",IF(AM682="TBD","Waiting on Router","Ready"),"TBD"),"Removed")</f>
        <v>Ready</v>
      </c>
      <c r="AQ682" s="1">
        <v>40935</v>
      </c>
      <c r="AR682" s="4"/>
      <c r="AS682" s="9">
        <v>1</v>
      </c>
      <c r="AT682" s="1"/>
      <c r="AU682" s="1"/>
      <c r="AV682" s="4"/>
    </row>
    <row r="683" spans="1:48" ht="31.5">
      <c r="A683" s="1"/>
      <c r="B683" s="72" t="s">
        <v>2280</v>
      </c>
      <c r="C683" s="72" t="s">
        <v>224</v>
      </c>
      <c r="D683" s="72" t="s">
        <v>774</v>
      </c>
      <c r="E683" s="18" t="s">
        <v>2725</v>
      </c>
      <c r="F683" s="73" t="s">
        <v>1132</v>
      </c>
      <c r="G683" s="72" t="s">
        <v>4851</v>
      </c>
      <c r="H683" s="8" t="s">
        <v>6204</v>
      </c>
      <c r="I683" s="8" t="s">
        <v>120</v>
      </c>
      <c r="J683" s="8">
        <v>24983</v>
      </c>
      <c r="K683" s="8" t="s">
        <v>6205</v>
      </c>
      <c r="L683" s="4" t="s">
        <v>2728</v>
      </c>
      <c r="M683" s="8" t="s">
        <v>2761</v>
      </c>
      <c r="N683" s="8" t="s">
        <v>6206</v>
      </c>
      <c r="O683" s="8">
        <v>17</v>
      </c>
      <c r="P683" s="18"/>
      <c r="Q683" s="4"/>
      <c r="R683" s="4" t="s">
        <v>5944</v>
      </c>
      <c r="S683" s="8" t="s">
        <v>2713</v>
      </c>
      <c r="T683" s="1"/>
      <c r="U683" s="77" t="str">
        <f t="shared" si="131"/>
        <v>N</v>
      </c>
      <c r="V683" s="77" t="str">
        <f t="shared" si="132"/>
        <v>N/A</v>
      </c>
      <c r="W683" s="32"/>
      <c r="X683" s="8" t="s">
        <v>4508</v>
      </c>
      <c r="Y683" s="1"/>
      <c r="Z683" s="1"/>
      <c r="AA683" s="84" t="str">
        <f t="shared" si="133"/>
        <v>N/A</v>
      </c>
      <c r="AB683" s="33">
        <v>0</v>
      </c>
      <c r="AC683" s="15">
        <f t="shared" si="134"/>
        <v>0</v>
      </c>
      <c r="AD683" s="1">
        <v>41153</v>
      </c>
      <c r="AE683" s="92" t="str">
        <f t="shared" si="135"/>
        <v>N/A</v>
      </c>
      <c r="AF683" s="1"/>
      <c r="AG683" s="8" t="s">
        <v>2756</v>
      </c>
      <c r="AH683" s="89" t="str">
        <f t="shared" si="136"/>
        <v>No Build Required</v>
      </c>
      <c r="AI683" s="1" t="s">
        <v>4508</v>
      </c>
      <c r="AJ683" s="1" t="s">
        <v>4508</v>
      </c>
      <c r="AK683" s="84" t="str">
        <f>IF(Q683="",IF(U683="N","N/A",IF(AL683="","TBD",IF(AL683="N/A","N/A",IF(ISNUMBER(AL683),"Complete","")))),"Removed")</f>
        <v>N/A</v>
      </c>
      <c r="AL683" s="93" t="s">
        <v>4508</v>
      </c>
      <c r="AM683" s="89" t="str">
        <f>IF(Q683="",IF(AO683="","TBD",IF(AO683="N/A","N/A",IF(ISNUMBER(AO683),"Complete","TBD"))),"N/A")</f>
        <v>Complete</v>
      </c>
      <c r="AN683" s="1">
        <v>40935</v>
      </c>
      <c r="AO683" s="93">
        <v>40752</v>
      </c>
      <c r="AP683" s="97" t="str">
        <f>IF(Q683="",IF(AK683="N/A",IF(AM683="TBD","Waiting on Router","Ready"),"TBD"),"Removed")</f>
        <v>Ready</v>
      </c>
      <c r="AQ683" s="1">
        <v>40935</v>
      </c>
      <c r="AR683" s="4"/>
      <c r="AS683" s="9">
        <v>1</v>
      </c>
      <c r="AT683" s="1"/>
      <c r="AU683" s="1"/>
      <c r="AV683" s="4"/>
    </row>
    <row r="684" spans="1:48" ht="31.5">
      <c r="A684" s="1"/>
      <c r="B684" s="72" t="s">
        <v>2281</v>
      </c>
      <c r="C684" s="72" t="s">
        <v>224</v>
      </c>
      <c r="D684" s="72" t="s">
        <v>774</v>
      </c>
      <c r="E684" s="18" t="s">
        <v>2725</v>
      </c>
      <c r="F684" s="73" t="s">
        <v>1133</v>
      </c>
      <c r="G684" s="72" t="s">
        <v>4851</v>
      </c>
      <c r="H684" s="8" t="s">
        <v>1134</v>
      </c>
      <c r="I684" s="8" t="s">
        <v>491</v>
      </c>
      <c r="J684" s="8">
        <v>24963</v>
      </c>
      <c r="K684" s="8" t="s">
        <v>6207</v>
      </c>
      <c r="L684" s="4" t="s">
        <v>2728</v>
      </c>
      <c r="M684" s="8" t="s">
        <v>2761</v>
      </c>
      <c r="N684" s="8" t="s">
        <v>6208</v>
      </c>
      <c r="O684" s="8">
        <v>18</v>
      </c>
      <c r="P684" s="18"/>
      <c r="Q684" s="4"/>
      <c r="R684" s="4" t="s">
        <v>5944</v>
      </c>
      <c r="S684" s="8" t="s">
        <v>2713</v>
      </c>
      <c r="T684" s="1"/>
      <c r="U684" s="77" t="str">
        <f t="shared" si="131"/>
        <v>N</v>
      </c>
      <c r="V684" s="77" t="str">
        <f t="shared" si="132"/>
        <v>N/A</v>
      </c>
      <c r="W684" s="32"/>
      <c r="X684" s="8" t="s">
        <v>4508</v>
      </c>
      <c r="Y684" s="1"/>
      <c r="Z684" s="1"/>
      <c r="AA684" s="84" t="str">
        <f t="shared" si="133"/>
        <v>N/A</v>
      </c>
      <c r="AB684" s="33">
        <v>0</v>
      </c>
      <c r="AC684" s="15">
        <f t="shared" si="134"/>
        <v>0</v>
      </c>
      <c r="AD684" s="1">
        <v>41153</v>
      </c>
      <c r="AE684" s="92" t="str">
        <f t="shared" si="135"/>
        <v>N/A</v>
      </c>
      <c r="AF684" s="1"/>
      <c r="AG684" s="8" t="s">
        <v>2756</v>
      </c>
      <c r="AH684" s="89" t="str">
        <f t="shared" si="136"/>
        <v>No Build Required</v>
      </c>
      <c r="AI684" s="1" t="s">
        <v>4508</v>
      </c>
      <c r="AJ684" s="1" t="s">
        <v>4508</v>
      </c>
      <c r="AK684" s="84" t="str">
        <f>IF(Q684="",IF(U684="N","N/A",IF(AL684="","TBD",IF(AL684="N/A","N/A",IF(ISNUMBER(AL684),"Complete","")))),"Removed")</f>
        <v>N/A</v>
      </c>
      <c r="AL684" s="93" t="s">
        <v>4508</v>
      </c>
      <c r="AM684" s="89" t="str">
        <f>IF(Q684="",IF(AO684="","TBD",IF(AO684="N/A","N/A",IF(ISNUMBER(AO684),"Complete","TBD"))),"N/A")</f>
        <v>Complete</v>
      </c>
      <c r="AN684" s="1">
        <v>40935</v>
      </c>
      <c r="AO684" s="93">
        <v>40757</v>
      </c>
      <c r="AP684" s="97" t="str">
        <f>IF(Q684="",IF(AK684="N/A",IF(AM684="TBD","Waiting on Router","Ready"),"TBD"),"Removed")</f>
        <v>Ready</v>
      </c>
      <c r="AQ684" s="1">
        <v>40935</v>
      </c>
      <c r="AR684" s="4"/>
      <c r="AS684" s="9">
        <v>1</v>
      </c>
      <c r="AT684" s="1"/>
      <c r="AU684" s="1"/>
      <c r="AV684" s="4"/>
    </row>
    <row r="685" spans="1:48">
      <c r="A685" s="1"/>
      <c r="B685" s="72" t="s">
        <v>2282</v>
      </c>
      <c r="C685" s="72" t="s">
        <v>224</v>
      </c>
      <c r="D685" s="72" t="s">
        <v>774</v>
      </c>
      <c r="E685" s="18" t="s">
        <v>2725</v>
      </c>
      <c r="F685" s="73" t="s">
        <v>1135</v>
      </c>
      <c r="G685" s="72" t="s">
        <v>4851</v>
      </c>
      <c r="H685" s="8" t="s">
        <v>6209</v>
      </c>
      <c r="I685" s="8" t="s">
        <v>491</v>
      </c>
      <c r="J685" s="8">
        <v>24963</v>
      </c>
      <c r="K685" s="8" t="s">
        <v>6210</v>
      </c>
      <c r="L685" s="4" t="s">
        <v>6211</v>
      </c>
      <c r="M685" s="8" t="s">
        <v>6212</v>
      </c>
      <c r="N685" s="8" t="s">
        <v>6213</v>
      </c>
      <c r="O685" s="8">
        <v>19</v>
      </c>
      <c r="P685" s="18"/>
      <c r="Q685" s="4"/>
      <c r="R685" s="4" t="s">
        <v>5944</v>
      </c>
      <c r="S685" s="8" t="s">
        <v>2713</v>
      </c>
      <c r="T685" s="1"/>
      <c r="U685" s="77" t="str">
        <f t="shared" si="131"/>
        <v>N</v>
      </c>
      <c r="V685" s="77" t="str">
        <f t="shared" si="132"/>
        <v>N/A</v>
      </c>
      <c r="W685" s="32"/>
      <c r="X685" s="8" t="s">
        <v>4508</v>
      </c>
      <c r="Y685" s="1"/>
      <c r="Z685" s="1"/>
      <c r="AA685" s="84" t="str">
        <f t="shared" si="133"/>
        <v>N/A</v>
      </c>
      <c r="AB685" s="33">
        <v>0</v>
      </c>
      <c r="AC685" s="15">
        <f t="shared" si="134"/>
        <v>0</v>
      </c>
      <c r="AD685" s="1">
        <v>41153</v>
      </c>
      <c r="AE685" s="92" t="str">
        <f t="shared" si="135"/>
        <v>N/A</v>
      </c>
      <c r="AF685" s="1"/>
      <c r="AG685" s="8" t="s">
        <v>2756</v>
      </c>
      <c r="AH685" s="89" t="str">
        <f t="shared" si="136"/>
        <v>No Build Required</v>
      </c>
      <c r="AI685" s="1" t="s">
        <v>4508</v>
      </c>
      <c r="AJ685" s="1" t="s">
        <v>4508</v>
      </c>
      <c r="AK685" s="84" t="str">
        <f>IF(Q685="",IF(U685="N","N/A",IF(AL685="","TBD",IF(AL685="N/A","N/A",IF(ISNUMBER(AL685),"Complete","")))),"Removed")</f>
        <v>N/A</v>
      </c>
      <c r="AL685" s="93" t="s">
        <v>4508</v>
      </c>
      <c r="AM685" s="89" t="str">
        <f>IF(Q685="",IF(AO685="","TBD",IF(AO685="N/A","N/A",IF(ISNUMBER(AO685),"Complete","TBD"))),"N/A")</f>
        <v>Complete</v>
      </c>
      <c r="AN685" s="1">
        <v>40935</v>
      </c>
      <c r="AO685" s="93">
        <v>40752</v>
      </c>
      <c r="AP685" s="97" t="str">
        <f>IF(Q685="",IF(AK685="N/A",IF(AM685="TBD","Waiting on Router","Ready"),"TBD"),"Removed")</f>
        <v>Ready</v>
      </c>
      <c r="AQ685" s="1">
        <v>40935</v>
      </c>
      <c r="AR685" s="4"/>
      <c r="AS685" s="9">
        <v>1</v>
      </c>
      <c r="AT685" s="1"/>
      <c r="AU685" s="1"/>
      <c r="AV685" s="4"/>
    </row>
    <row r="686" spans="1:48" ht="47.25">
      <c r="A686" s="2"/>
      <c r="B686" s="73" t="s">
        <v>2283</v>
      </c>
      <c r="C686" s="73" t="s">
        <v>224</v>
      </c>
      <c r="D686" s="73" t="s">
        <v>763</v>
      </c>
      <c r="E686" s="4" t="s">
        <v>2725</v>
      </c>
      <c r="F686" s="73" t="s">
        <v>489</v>
      </c>
      <c r="G686" s="73" t="s">
        <v>4852</v>
      </c>
      <c r="H686" s="4" t="s">
        <v>490</v>
      </c>
      <c r="I686" s="4" t="s">
        <v>491</v>
      </c>
      <c r="J686" s="4"/>
      <c r="K686" s="4" t="s">
        <v>3060</v>
      </c>
      <c r="L686" s="4"/>
      <c r="M686" s="4"/>
      <c r="N686" s="4" t="s">
        <v>4175</v>
      </c>
      <c r="O686" s="4">
        <v>785</v>
      </c>
      <c r="P686" s="4"/>
      <c r="Q686" s="4"/>
      <c r="R686" s="4" t="s">
        <v>2727</v>
      </c>
      <c r="S686" s="4" t="s">
        <v>2712</v>
      </c>
      <c r="T686" s="2">
        <v>40878</v>
      </c>
      <c r="U686" s="86" t="str">
        <f t="shared" si="131"/>
        <v>Y</v>
      </c>
      <c r="V686" s="86" t="str">
        <f t="shared" si="132"/>
        <v>Y</v>
      </c>
      <c r="W686" s="34" t="s">
        <v>4433</v>
      </c>
      <c r="X686" s="4" t="s">
        <v>697</v>
      </c>
      <c r="Y686" s="2">
        <v>40879</v>
      </c>
      <c r="Z686" s="2">
        <v>41031</v>
      </c>
      <c r="AA686" s="84" t="str">
        <f t="shared" si="133"/>
        <v>Y</v>
      </c>
      <c r="AB686" s="35">
        <v>2688</v>
      </c>
      <c r="AC686" s="15">
        <f t="shared" si="134"/>
        <v>2688</v>
      </c>
      <c r="AD686" s="2">
        <v>41153</v>
      </c>
      <c r="AE686" s="92" t="str">
        <f t="shared" si="135"/>
        <v>Complete</v>
      </c>
      <c r="AF686" s="2">
        <v>41078</v>
      </c>
      <c r="AG686" s="4" t="s">
        <v>697</v>
      </c>
      <c r="AH686" s="89" t="str">
        <f t="shared" si="136"/>
        <v>Complete</v>
      </c>
      <c r="AI686" s="2">
        <v>41145</v>
      </c>
      <c r="AJ686" s="2">
        <v>41194</v>
      </c>
      <c r="AK686" s="84" t="str">
        <f>IF(Q686="",IF(U686="N","N/A",IF(AL686="","TBD",IF(AL686="N/A","N/A",IF(ISNUMBER(AL686),"Complete","")))),"Removed")</f>
        <v>Complete</v>
      </c>
      <c r="AL686" s="94">
        <v>41260</v>
      </c>
      <c r="AM686" s="89" t="str">
        <f>IF(Q686="",IF(AO686="","TBD",IF(AO686="N/A","N/A",IF(ISNUMBER(AO686),"Complete","TBD"))),"N/A")</f>
        <v>Complete</v>
      </c>
      <c r="AN686" s="2">
        <v>41260</v>
      </c>
      <c r="AO686" s="94">
        <v>41047</v>
      </c>
      <c r="AP686" s="97" t="str">
        <f>IF(Q686="",IF(AK686="Complete",IF(AM686="TBD","Waiting on Router","Ready"),"Pending Fiber Completion"),"Removed")</f>
        <v>Ready</v>
      </c>
      <c r="AQ686" s="2"/>
      <c r="AR686" s="4" t="s">
        <v>4880</v>
      </c>
      <c r="AS686" s="7">
        <v>1</v>
      </c>
      <c r="AT686" s="2"/>
      <c r="AU686" s="2"/>
      <c r="AV686" s="4"/>
    </row>
    <row r="687" spans="1:48">
      <c r="A687" s="2"/>
      <c r="B687" s="73" t="s">
        <v>2284</v>
      </c>
      <c r="C687" s="73" t="s">
        <v>224</v>
      </c>
      <c r="D687" s="73" t="s">
        <v>763</v>
      </c>
      <c r="E687" s="4" t="s">
        <v>2725</v>
      </c>
      <c r="F687" s="73" t="s">
        <v>519</v>
      </c>
      <c r="G687" s="73" t="s">
        <v>4852</v>
      </c>
      <c r="H687" s="4" t="s">
        <v>520</v>
      </c>
      <c r="I687" s="4" t="s">
        <v>120</v>
      </c>
      <c r="J687" s="4">
        <v>24983</v>
      </c>
      <c r="K687" s="4" t="s">
        <v>3059</v>
      </c>
      <c r="L687" s="4"/>
      <c r="M687" s="4"/>
      <c r="N687" s="4" t="s">
        <v>4152</v>
      </c>
      <c r="O687" s="4">
        <v>784</v>
      </c>
      <c r="P687" s="4"/>
      <c r="Q687" s="4"/>
      <c r="R687" s="4" t="s">
        <v>2727</v>
      </c>
      <c r="S687" s="4" t="s">
        <v>2712</v>
      </c>
      <c r="T687" s="2">
        <v>40874</v>
      </c>
      <c r="U687" s="86" t="str">
        <f t="shared" si="131"/>
        <v>Y</v>
      </c>
      <c r="V687" s="86" t="str">
        <f t="shared" si="132"/>
        <v>Y</v>
      </c>
      <c r="W687" s="34">
        <v>9378.9</v>
      </c>
      <c r="X687" s="4" t="s">
        <v>2756</v>
      </c>
      <c r="Y687" s="2"/>
      <c r="Z687" s="2">
        <v>41031</v>
      </c>
      <c r="AA687" s="84" t="str">
        <f t="shared" si="133"/>
        <v>Y</v>
      </c>
      <c r="AB687" s="35">
        <v>1277</v>
      </c>
      <c r="AC687" s="15">
        <f t="shared" si="134"/>
        <v>1277</v>
      </c>
      <c r="AD687" s="2">
        <v>41153</v>
      </c>
      <c r="AE687" s="92" t="str">
        <f t="shared" si="135"/>
        <v>Complete</v>
      </c>
      <c r="AF687" s="2">
        <v>41164</v>
      </c>
      <c r="AG687" s="4" t="s">
        <v>2756</v>
      </c>
      <c r="AH687" s="89" t="str">
        <f t="shared" si="136"/>
        <v>No Build Required</v>
      </c>
      <c r="AI687" s="1" t="s">
        <v>4508</v>
      </c>
      <c r="AJ687" s="1" t="s">
        <v>4508</v>
      </c>
      <c r="AK687" s="84" t="str">
        <f>IF(Q687="",IF(U687="N","N/A",IF(AL687="","TBD",IF(AL687="N/A","N/A",IF(ISNUMBER(AL687),"Complete","")))),"Removed")</f>
        <v>Complete</v>
      </c>
      <c r="AL687" s="94">
        <v>41164</v>
      </c>
      <c r="AM687" s="89" t="str">
        <f>IF(Q687="",IF(AO687="","TBD",IF(AO687="N/A","N/A",IF(ISNUMBER(AO687),"Complete","TBD"))),"N/A")</f>
        <v>Complete</v>
      </c>
      <c r="AN687" s="1">
        <v>41166</v>
      </c>
      <c r="AO687" s="94">
        <v>41054</v>
      </c>
      <c r="AP687" s="97" t="str">
        <f>IF(Q687="",IF(AK687="Complete",IF(AM687="TBD","Waiting on Router","Ready"),"Pending Fiber Completion"),"Removed")</f>
        <v>Ready</v>
      </c>
      <c r="AQ687" s="1">
        <v>41166</v>
      </c>
      <c r="AR687" s="4"/>
      <c r="AS687" s="7">
        <v>1</v>
      </c>
      <c r="AT687" s="2"/>
      <c r="AU687" s="2"/>
      <c r="AV687" s="4"/>
    </row>
    <row r="688" spans="1:48">
      <c r="A688" s="1"/>
      <c r="B688" s="74" t="s">
        <v>2285</v>
      </c>
      <c r="C688" s="74" t="s">
        <v>224</v>
      </c>
      <c r="D688" s="74" t="s">
        <v>761</v>
      </c>
      <c r="E688" s="9" t="s">
        <v>2725</v>
      </c>
      <c r="F688" s="79" t="s">
        <v>225</v>
      </c>
      <c r="G688" s="74" t="s">
        <v>4852</v>
      </c>
      <c r="H688" s="9" t="s">
        <v>739</v>
      </c>
      <c r="I688" s="9" t="s">
        <v>120</v>
      </c>
      <c r="J688" s="9">
        <v>24983</v>
      </c>
      <c r="K688" s="9" t="s">
        <v>3058</v>
      </c>
      <c r="L688" s="7" t="s">
        <v>3920</v>
      </c>
      <c r="M688" s="9" t="s">
        <v>3921</v>
      </c>
      <c r="N688" s="9" t="s">
        <v>4616</v>
      </c>
      <c r="O688" s="9">
        <v>1349</v>
      </c>
      <c r="P688" s="9"/>
      <c r="Q688" s="7"/>
      <c r="R688" s="7" t="s">
        <v>2727</v>
      </c>
      <c r="S688" s="9"/>
      <c r="T688" s="1">
        <v>40874</v>
      </c>
      <c r="U688" s="87" t="str">
        <f t="shared" si="131"/>
        <v>Y</v>
      </c>
      <c r="V688" s="87" t="str">
        <f t="shared" si="132"/>
        <v>Y</v>
      </c>
      <c r="W688" s="32">
        <v>5977.96</v>
      </c>
      <c r="X688" s="9" t="s">
        <v>2756</v>
      </c>
      <c r="Y688" s="1"/>
      <c r="Z688" s="1">
        <v>40885</v>
      </c>
      <c r="AA688" s="84" t="str">
        <f t="shared" si="133"/>
        <v>Y</v>
      </c>
      <c r="AB688" s="33">
        <v>400</v>
      </c>
      <c r="AC688" s="15">
        <f t="shared" si="134"/>
        <v>400</v>
      </c>
      <c r="AD688" s="1">
        <v>41153</v>
      </c>
      <c r="AE688" s="92" t="str">
        <f t="shared" si="135"/>
        <v>Complete</v>
      </c>
      <c r="AF688" s="1">
        <v>40938</v>
      </c>
      <c r="AG688" s="9" t="s">
        <v>2756</v>
      </c>
      <c r="AH688" s="89" t="str">
        <f t="shared" si="136"/>
        <v>No Build Required</v>
      </c>
      <c r="AI688" s="1" t="s">
        <v>4508</v>
      </c>
      <c r="AJ688" s="1" t="s">
        <v>4508</v>
      </c>
      <c r="AK688" s="84" t="str">
        <f>IF(Q688="",IF(U688="N","N/A",IF(AL688="","TBD",IF(AL688="N/A","N/A",IF(ISNUMBER(AL688),"Complete","")))),"Removed")</f>
        <v>Complete</v>
      </c>
      <c r="AL688" s="93">
        <v>40938</v>
      </c>
      <c r="AM688" s="89" t="str">
        <f>IF(Q688="",IF(AO688="","TBD",IF(AO688="N/A","N/A",IF(ISNUMBER(AO688),"Complete","TBD"))),"N/A")</f>
        <v>Complete</v>
      </c>
      <c r="AN688" s="1">
        <v>40963</v>
      </c>
      <c r="AO688" s="93">
        <v>40961</v>
      </c>
      <c r="AP688" s="97" t="str">
        <f>IF(Q688="",IF(AK688="Complete",IF(AM688="TBD","Waiting on Router","Ready"),"Pending Fiber Completion"),"Removed")</f>
        <v>Ready</v>
      </c>
      <c r="AQ688" s="1">
        <v>40963</v>
      </c>
      <c r="AR688" s="7"/>
      <c r="AS688" s="9">
        <v>1</v>
      </c>
      <c r="AT688" s="1"/>
      <c r="AU688" s="1"/>
      <c r="AV688" s="7"/>
    </row>
    <row r="689" spans="1:48">
      <c r="A689" s="1"/>
      <c r="B689" s="72" t="s">
        <v>2286</v>
      </c>
      <c r="C689" s="72" t="s">
        <v>224</v>
      </c>
      <c r="D689" s="72" t="s">
        <v>710</v>
      </c>
      <c r="E689" s="8" t="s">
        <v>2725</v>
      </c>
      <c r="F689" s="73" t="s">
        <v>1689</v>
      </c>
      <c r="G689" s="72" t="s">
        <v>4852</v>
      </c>
      <c r="H689" s="8" t="s">
        <v>770</v>
      </c>
      <c r="I689" s="8" t="s">
        <v>83</v>
      </c>
      <c r="J689" s="8">
        <v>24983</v>
      </c>
      <c r="K689" s="8" t="s">
        <v>3057</v>
      </c>
      <c r="L689" s="4" t="s">
        <v>3810</v>
      </c>
      <c r="M689" s="8" t="s">
        <v>3811</v>
      </c>
      <c r="N689" s="8" t="s">
        <v>4326</v>
      </c>
      <c r="O689" s="8">
        <v>1070</v>
      </c>
      <c r="P689" s="8"/>
      <c r="Q689" s="4"/>
      <c r="R689" s="4" t="s">
        <v>2727</v>
      </c>
      <c r="S689" s="8" t="s">
        <v>2714</v>
      </c>
      <c r="T689" s="1">
        <v>40874</v>
      </c>
      <c r="U689" s="77" t="str">
        <f t="shared" si="131"/>
        <v>Y</v>
      </c>
      <c r="V689" s="77" t="str">
        <f t="shared" si="132"/>
        <v>Y</v>
      </c>
      <c r="W689" s="32">
        <v>12530.97</v>
      </c>
      <c r="X689" s="8" t="s">
        <v>2756</v>
      </c>
      <c r="Y689" s="1"/>
      <c r="Z689" s="1">
        <v>41031</v>
      </c>
      <c r="AA689" s="84" t="str">
        <f t="shared" si="133"/>
        <v>Y</v>
      </c>
      <c r="AB689" s="33">
        <v>2065</v>
      </c>
      <c r="AC689" s="15">
        <f t="shared" si="134"/>
        <v>2065</v>
      </c>
      <c r="AD689" s="1">
        <v>41153</v>
      </c>
      <c r="AE689" s="92" t="str">
        <f t="shared" si="135"/>
        <v>Complete</v>
      </c>
      <c r="AF689" s="1">
        <v>41169</v>
      </c>
      <c r="AG689" s="8" t="s">
        <v>2756</v>
      </c>
      <c r="AH689" s="89" t="str">
        <f t="shared" si="136"/>
        <v>No Build Required</v>
      </c>
      <c r="AI689" s="1" t="s">
        <v>4508</v>
      </c>
      <c r="AJ689" s="1" t="s">
        <v>4508</v>
      </c>
      <c r="AK689" s="84" t="str">
        <f>IF(Q689="",IF(U689="N","N/A",IF(AL689="","TBD",IF(AL689="N/A","N/A",IF(ISNUMBER(AL689),"Complete","")))),"Removed")</f>
        <v>Complete</v>
      </c>
      <c r="AL689" s="93">
        <v>41169</v>
      </c>
      <c r="AM689" s="89" t="str">
        <f>IF(Q689="",IF(AO689="","TBD",IF(AO689="N/A","N/A",IF(ISNUMBER(AO689),"Complete","TBD"))),"N/A")</f>
        <v>Complete</v>
      </c>
      <c r="AN689" s="1">
        <v>41173</v>
      </c>
      <c r="AO689" s="93">
        <v>40932</v>
      </c>
      <c r="AP689" s="97" t="str">
        <f>IF(Q689="",IF(AK689="Complete",IF(AM689="TBD","Waiting on Router","Ready"),"Pending Fiber Completion"),"Removed")</f>
        <v>Ready</v>
      </c>
      <c r="AQ689" s="1">
        <v>41173</v>
      </c>
      <c r="AR689" s="4"/>
      <c r="AS689" s="9">
        <v>1</v>
      </c>
      <c r="AT689" s="1"/>
      <c r="AU689" s="1"/>
      <c r="AV689" s="4"/>
    </row>
    <row r="690" spans="1:48" ht="47.25">
      <c r="A690" s="13"/>
      <c r="B690" s="75" t="s">
        <v>2287</v>
      </c>
      <c r="C690" s="75" t="s">
        <v>224</v>
      </c>
      <c r="D690" s="75" t="s">
        <v>1554</v>
      </c>
      <c r="E690" s="6" t="s">
        <v>2725</v>
      </c>
      <c r="F690" s="78" t="s">
        <v>1631</v>
      </c>
      <c r="G690" s="75" t="s">
        <v>4854</v>
      </c>
      <c r="H690" s="6" t="s">
        <v>1632</v>
      </c>
      <c r="I690" s="6" t="s">
        <v>491</v>
      </c>
      <c r="J690" s="6">
        <v>24963</v>
      </c>
      <c r="K690" s="6" t="s">
        <v>3056</v>
      </c>
      <c r="L690" s="11"/>
      <c r="M690" s="6"/>
      <c r="N690" s="6"/>
      <c r="O690" s="6"/>
      <c r="P690" s="6"/>
      <c r="Q690" s="11"/>
      <c r="R690" s="11" t="s">
        <v>4855</v>
      </c>
      <c r="S690" s="6" t="s">
        <v>2715</v>
      </c>
      <c r="T690" s="13">
        <v>41008</v>
      </c>
      <c r="U690" s="89" t="str">
        <f t="shared" si="131"/>
        <v>Y</v>
      </c>
      <c r="V690" s="89" t="str">
        <f t="shared" si="132"/>
        <v>Y</v>
      </c>
      <c r="W690" s="22">
        <v>107499.45</v>
      </c>
      <c r="X690" s="6" t="s">
        <v>2756</v>
      </c>
      <c r="Y690" s="13"/>
      <c r="Z690" s="13">
        <v>41031</v>
      </c>
      <c r="AA690" s="84" t="str">
        <f t="shared" si="133"/>
        <v>Y</v>
      </c>
      <c r="AB690" s="23">
        <v>16437</v>
      </c>
      <c r="AC690" s="15">
        <f t="shared" si="134"/>
        <v>16437</v>
      </c>
      <c r="AD690" s="13">
        <v>41153</v>
      </c>
      <c r="AE690" s="92" t="str">
        <f t="shared" si="135"/>
        <v>Complete</v>
      </c>
      <c r="AF690" s="13" t="s">
        <v>5229</v>
      </c>
      <c r="AG690" s="6" t="s">
        <v>2756</v>
      </c>
      <c r="AH690" s="89" t="str">
        <f t="shared" si="136"/>
        <v>No Build Required</v>
      </c>
      <c r="AI690" s="1" t="s">
        <v>4508</v>
      </c>
      <c r="AJ690" s="1" t="s">
        <v>4508</v>
      </c>
      <c r="AK690" s="84" t="str">
        <f>IF(Q690="",IF(U690="N","N/A",IF(AL690="","TBD",IF(AL690="N/A","N/A",IF(ISNUMBER(AL690),"Complete","")))),"Removed")</f>
        <v>Complete</v>
      </c>
      <c r="AL690" s="95">
        <v>41060</v>
      </c>
      <c r="AM690" s="89" t="str">
        <f>IF(Q690="",IF(AO690="","TBD",IF(AO690="N/A","N/A",IF(ISNUMBER(AO690),"Complete","TBD"))),"N/A")</f>
        <v>TBD</v>
      </c>
      <c r="AN690" s="13"/>
      <c r="AO690" s="95"/>
      <c r="AP690" s="97" t="str">
        <f>IF(Q690="",IF(AK690="Complete",IF(AM690="TBD","Ready","Ready"),"Pending Fiber Completion"),"Removed")</f>
        <v>Ready</v>
      </c>
      <c r="AQ690" s="13"/>
      <c r="AR690" s="11" t="s">
        <v>5233</v>
      </c>
      <c r="AS690" s="36">
        <v>1</v>
      </c>
      <c r="AT690" s="13"/>
      <c r="AU690" s="13"/>
      <c r="AV690" s="11"/>
    </row>
    <row r="691" spans="1:48">
      <c r="A691" s="13"/>
      <c r="B691" s="75" t="s">
        <v>5052</v>
      </c>
      <c r="C691" s="75" t="s">
        <v>224</v>
      </c>
      <c r="D691" s="75" t="s">
        <v>774</v>
      </c>
      <c r="E691" s="6" t="s">
        <v>2725</v>
      </c>
      <c r="F691" s="78" t="s">
        <v>4990</v>
      </c>
      <c r="G691" s="81" t="s">
        <v>4851</v>
      </c>
      <c r="H691" s="11" t="s">
        <v>6214</v>
      </c>
      <c r="I691" s="6" t="s">
        <v>61</v>
      </c>
      <c r="J691" s="6">
        <v>26505</v>
      </c>
      <c r="K691" s="6"/>
      <c r="L691" s="11"/>
      <c r="M691" s="6"/>
      <c r="N691" s="6" t="s">
        <v>6215</v>
      </c>
      <c r="O691" s="6">
        <v>16</v>
      </c>
      <c r="P691" s="6"/>
      <c r="Q691" s="11"/>
      <c r="R691" s="11" t="s">
        <v>5222</v>
      </c>
      <c r="S691" s="6"/>
      <c r="T691" s="13"/>
      <c r="U691" s="77" t="str">
        <f t="shared" si="131"/>
        <v>N</v>
      </c>
      <c r="V691" s="77" t="str">
        <f t="shared" si="132"/>
        <v>N/A</v>
      </c>
      <c r="W691" s="22"/>
      <c r="X691" s="6" t="s">
        <v>4508</v>
      </c>
      <c r="Y691" s="13"/>
      <c r="Z691" s="13"/>
      <c r="AA691" s="84" t="str">
        <f t="shared" si="133"/>
        <v>N/A</v>
      </c>
      <c r="AB691" s="23">
        <v>0</v>
      </c>
      <c r="AC691" s="15">
        <f t="shared" si="134"/>
        <v>0</v>
      </c>
      <c r="AD691" s="13"/>
      <c r="AE691" s="92" t="str">
        <f t="shared" si="135"/>
        <v>N/A</v>
      </c>
      <c r="AF691" s="13"/>
      <c r="AG691" s="6" t="s">
        <v>2756</v>
      </c>
      <c r="AH691" s="89" t="str">
        <f t="shared" si="136"/>
        <v>No Build Required</v>
      </c>
      <c r="AI691" s="13" t="s">
        <v>4508</v>
      </c>
      <c r="AJ691" s="13" t="s">
        <v>4508</v>
      </c>
      <c r="AK691" s="84" t="str">
        <f>IF(Q691="",IF(U691="N","N/A",IF(AL691="","TBD",IF(AL691="N/A","N/A",IF(ISNUMBER(AL691),"Complete","")))),"Removed")</f>
        <v>N/A</v>
      </c>
      <c r="AL691" s="93" t="s">
        <v>4508</v>
      </c>
      <c r="AM691" s="89" t="str">
        <f>IF(Q691="",IF(AO691="","TBD",IF(AO691="N/A","N/A",IF(ISNUMBER(AO691),"Complete","TBD"))),"N/A")</f>
        <v>Complete</v>
      </c>
      <c r="AN691" s="13"/>
      <c r="AO691" s="95">
        <v>41313</v>
      </c>
      <c r="AP691" s="97" t="str">
        <f>IF(Q691="",IF(AK691="N/A",IF(AM691="TBD","Waiting on Router","Ready"),"TBD"),"Removed")</f>
        <v>Ready</v>
      </c>
      <c r="AQ691" s="13"/>
      <c r="AR691" s="11" t="s">
        <v>5214</v>
      </c>
      <c r="AS691" s="11">
        <v>2</v>
      </c>
      <c r="AT691" s="13"/>
      <c r="AU691" s="13"/>
      <c r="AV691" s="11"/>
    </row>
    <row r="692" spans="1:48">
      <c r="A692" s="1"/>
      <c r="B692" s="72" t="s">
        <v>2288</v>
      </c>
      <c r="C692" s="72" t="s">
        <v>148</v>
      </c>
      <c r="D692" s="72" t="s">
        <v>1453</v>
      </c>
      <c r="E692" s="19" t="s">
        <v>2718</v>
      </c>
      <c r="F692" s="73" t="s">
        <v>1485</v>
      </c>
      <c r="G692" s="72" t="s">
        <v>4852</v>
      </c>
      <c r="H692" s="8" t="s">
        <v>1530</v>
      </c>
      <c r="I692" s="8" t="s">
        <v>4</v>
      </c>
      <c r="J692" s="8">
        <v>25411</v>
      </c>
      <c r="K692" s="8" t="s">
        <v>3055</v>
      </c>
      <c r="L692" s="4" t="s">
        <v>3647</v>
      </c>
      <c r="M692" s="8" t="s">
        <v>3648</v>
      </c>
      <c r="N692" s="8" t="s">
        <v>4245</v>
      </c>
      <c r="O692" s="8">
        <v>546</v>
      </c>
      <c r="P692" s="19" t="s">
        <v>4872</v>
      </c>
      <c r="Q692" s="4"/>
      <c r="R692" s="4" t="s">
        <v>2727</v>
      </c>
      <c r="S692" s="8" t="s">
        <v>2712</v>
      </c>
      <c r="T692" s="1">
        <v>40707</v>
      </c>
      <c r="U692" s="84" t="str">
        <f t="shared" si="131"/>
        <v>Y</v>
      </c>
      <c r="V692" s="84" t="str">
        <f t="shared" si="132"/>
        <v>Y</v>
      </c>
      <c r="W692" s="32">
        <v>23115.58</v>
      </c>
      <c r="X692" s="8" t="s">
        <v>2756</v>
      </c>
      <c r="Y692" s="1"/>
      <c r="Z692" s="1">
        <v>40729</v>
      </c>
      <c r="AA692" s="84" t="str">
        <f t="shared" si="133"/>
        <v>Y</v>
      </c>
      <c r="AB692" s="33">
        <v>3403</v>
      </c>
      <c r="AC692" s="15">
        <f t="shared" si="134"/>
        <v>3403</v>
      </c>
      <c r="AD692" s="1">
        <v>40909</v>
      </c>
      <c r="AE692" s="92" t="str">
        <f t="shared" si="135"/>
        <v>Complete</v>
      </c>
      <c r="AF692" s="1">
        <v>40878</v>
      </c>
      <c r="AG692" s="8" t="s">
        <v>2756</v>
      </c>
      <c r="AH692" s="89" t="str">
        <f t="shared" si="136"/>
        <v>No Build Required</v>
      </c>
      <c r="AI692" s="1" t="s">
        <v>4508</v>
      </c>
      <c r="AJ692" s="1" t="s">
        <v>4508</v>
      </c>
      <c r="AK692" s="84" t="str">
        <f>IF(Q692="",IF(U692="N","N/A",IF(AL692="","TBD",IF(AL692="N/A","N/A",IF(ISNUMBER(AL692),"Complete","")))),"Removed")</f>
        <v>Complete</v>
      </c>
      <c r="AL692" s="93">
        <v>40878</v>
      </c>
      <c r="AM692" s="89" t="str">
        <f>IF(Q692="",IF(AO692="","TBD",IF(AO692="N/A","N/A",IF(ISNUMBER(AO692),"Complete","TBD"))),"N/A")</f>
        <v>Complete</v>
      </c>
      <c r="AN692" s="1">
        <v>41131</v>
      </c>
      <c r="AO692" s="93">
        <v>41060</v>
      </c>
      <c r="AP692" s="97" t="str">
        <f>IF(Q692="",IF(AK692="Complete",IF(AM692="TBD","Waiting on Router","Ready"),"Pending Fiber Completion"),"Removed")</f>
        <v>Ready</v>
      </c>
      <c r="AQ692" s="1">
        <v>41131</v>
      </c>
      <c r="AR692" s="4"/>
      <c r="AS692" s="9">
        <v>1</v>
      </c>
      <c r="AT692" s="1"/>
      <c r="AU692" s="1"/>
      <c r="AV692" s="4"/>
    </row>
    <row r="693" spans="1:48" ht="31.5">
      <c r="A693" s="1"/>
      <c r="B693" s="72" t="s">
        <v>2289</v>
      </c>
      <c r="C693" s="72" t="s">
        <v>148</v>
      </c>
      <c r="D693" s="72" t="s">
        <v>774</v>
      </c>
      <c r="E693" s="18" t="s">
        <v>2718</v>
      </c>
      <c r="F693" s="73" t="s">
        <v>5194</v>
      </c>
      <c r="G693" s="72" t="s">
        <v>4852</v>
      </c>
      <c r="H693" s="8" t="s">
        <v>1136</v>
      </c>
      <c r="I693" s="8" t="s">
        <v>575</v>
      </c>
      <c r="J693" s="8">
        <v>25434</v>
      </c>
      <c r="K693" s="8" t="s">
        <v>1679</v>
      </c>
      <c r="L693" s="4" t="s">
        <v>3599</v>
      </c>
      <c r="M693" s="8" t="s">
        <v>4593</v>
      </c>
      <c r="N693" s="8" t="s">
        <v>4060</v>
      </c>
      <c r="O693" s="8">
        <v>461</v>
      </c>
      <c r="P693" s="18"/>
      <c r="Q693" s="4"/>
      <c r="R693" s="4" t="s">
        <v>2727</v>
      </c>
      <c r="S693" s="8" t="s">
        <v>2713</v>
      </c>
      <c r="T693" s="1">
        <v>40707</v>
      </c>
      <c r="U693" s="85" t="str">
        <f t="shared" si="131"/>
        <v>Y</v>
      </c>
      <c r="V693" s="85" t="str">
        <f t="shared" si="132"/>
        <v>Y</v>
      </c>
      <c r="W693" s="32">
        <v>8687</v>
      </c>
      <c r="X693" s="8" t="s">
        <v>2756</v>
      </c>
      <c r="Y693" s="1"/>
      <c r="Z693" s="1">
        <v>40729</v>
      </c>
      <c r="AA693" s="84" t="str">
        <f t="shared" si="133"/>
        <v>Y</v>
      </c>
      <c r="AB693" s="33">
        <v>1050</v>
      </c>
      <c r="AC693" s="15">
        <f t="shared" si="134"/>
        <v>1050</v>
      </c>
      <c r="AD693" s="1">
        <v>40941</v>
      </c>
      <c r="AE693" s="92" t="str">
        <f t="shared" si="135"/>
        <v>Complete</v>
      </c>
      <c r="AF693" s="1">
        <v>40927</v>
      </c>
      <c r="AG693" s="8" t="s">
        <v>697</v>
      </c>
      <c r="AH693" s="89" t="str">
        <f t="shared" si="136"/>
        <v>Complete</v>
      </c>
      <c r="AI693" s="1">
        <v>40952</v>
      </c>
      <c r="AJ693" s="1">
        <v>40953</v>
      </c>
      <c r="AK693" s="84" t="str">
        <f>IF(Q693="",IF(U693="N","N/A",IF(AL693="","TBD",IF(AL693="N/A","N/A",IF(ISNUMBER(AL693),"Complete","")))),"Removed")</f>
        <v>Complete</v>
      </c>
      <c r="AL693" s="94">
        <v>40960</v>
      </c>
      <c r="AM693" s="89" t="str">
        <f>IF(Q693="",IF(AO693="","TBD",IF(AO693="N/A","N/A",IF(ISNUMBER(AO693),"Complete","TBD"))),"N/A")</f>
        <v>Complete</v>
      </c>
      <c r="AN693" s="1">
        <v>40962</v>
      </c>
      <c r="AO693" s="93">
        <v>40722</v>
      </c>
      <c r="AP693" s="97" t="str">
        <f>IF(Q693="",IF(AK693="Complete",IF(AM693="TBD","Waiting on Router","Ready"),"Pending Fiber Completion"),"Removed")</f>
        <v>Ready</v>
      </c>
      <c r="AQ693" s="1">
        <v>40962</v>
      </c>
      <c r="AR693" s="4"/>
      <c r="AS693" s="9">
        <v>1</v>
      </c>
      <c r="AT693" s="1"/>
      <c r="AU693" s="1"/>
      <c r="AV693" s="4"/>
    </row>
    <row r="694" spans="1:48" ht="31.5">
      <c r="A694" s="1">
        <v>40753</v>
      </c>
      <c r="B694" s="72" t="s">
        <v>2290</v>
      </c>
      <c r="C694" s="72" t="s">
        <v>148</v>
      </c>
      <c r="D694" s="72" t="s">
        <v>774</v>
      </c>
      <c r="E694" s="18" t="s">
        <v>2718</v>
      </c>
      <c r="F694" s="73" t="s">
        <v>1137</v>
      </c>
      <c r="G694" s="72" t="s">
        <v>4851</v>
      </c>
      <c r="H694" s="8" t="s">
        <v>6216</v>
      </c>
      <c r="I694" s="8" t="s">
        <v>4</v>
      </c>
      <c r="J694" s="8">
        <v>25411</v>
      </c>
      <c r="K694" s="8" t="s">
        <v>6217</v>
      </c>
      <c r="L694" s="4" t="s">
        <v>3599</v>
      </c>
      <c r="M694" s="8" t="s">
        <v>4593</v>
      </c>
      <c r="N694" s="8" t="s">
        <v>6218</v>
      </c>
      <c r="O694" s="8">
        <v>462</v>
      </c>
      <c r="P694" s="18"/>
      <c r="Q694" s="4"/>
      <c r="R694" s="4" t="s">
        <v>4071</v>
      </c>
      <c r="S694" s="8" t="s">
        <v>2713</v>
      </c>
      <c r="T694" s="1"/>
      <c r="U694" s="77" t="str">
        <f t="shared" si="131"/>
        <v>N</v>
      </c>
      <c r="V694" s="77" t="str">
        <f t="shared" si="132"/>
        <v>N/A</v>
      </c>
      <c r="W694" s="32"/>
      <c r="X694" s="8" t="s">
        <v>4508</v>
      </c>
      <c r="Y694" s="1"/>
      <c r="Z694" s="1"/>
      <c r="AA694" s="84" t="str">
        <f t="shared" si="133"/>
        <v>N/A</v>
      </c>
      <c r="AB694" s="33">
        <v>0</v>
      </c>
      <c r="AC694" s="15">
        <f t="shared" si="134"/>
        <v>0</v>
      </c>
      <c r="AD694" s="1"/>
      <c r="AE694" s="92" t="str">
        <f t="shared" si="135"/>
        <v>N/A</v>
      </c>
      <c r="AF694" s="1"/>
      <c r="AG694" s="8" t="s">
        <v>2756</v>
      </c>
      <c r="AH694" s="89" t="str">
        <f t="shared" si="136"/>
        <v>No Build Required</v>
      </c>
      <c r="AI694" s="1" t="s">
        <v>4508</v>
      </c>
      <c r="AJ694" s="1" t="s">
        <v>4508</v>
      </c>
      <c r="AK694" s="84" t="str">
        <f>IF(Q694="",IF(U694="N","N/A",IF(AL694="","TBD",IF(AL694="N/A","N/A",IF(ISNUMBER(AL694),"Complete","")))),"Removed")</f>
        <v>N/A</v>
      </c>
      <c r="AL694" s="93" t="s">
        <v>4508</v>
      </c>
      <c r="AM694" s="89" t="str">
        <f>IF(Q694="",IF(AO694="","TBD",IF(AO694="N/A","N/A",IF(ISNUMBER(AO694),"Complete","TBD"))),"N/A")</f>
        <v>Complete</v>
      </c>
      <c r="AN694" s="1">
        <v>40912</v>
      </c>
      <c r="AO694" s="93">
        <v>40722</v>
      </c>
      <c r="AP694" s="97" t="str">
        <f>IF(Q694="",IF(AK694="N/A",IF(AM694="TBD","Waiting on Router","Ready"),"TBD"),"Removed")</f>
        <v>Ready</v>
      </c>
      <c r="AQ694" s="1">
        <v>40913</v>
      </c>
      <c r="AR694" s="4"/>
      <c r="AS694" s="9">
        <v>1</v>
      </c>
      <c r="AT694" s="1"/>
      <c r="AU694" s="1"/>
      <c r="AV694" s="4"/>
    </row>
    <row r="695" spans="1:48" ht="31.5">
      <c r="A695" s="1"/>
      <c r="B695" s="72" t="s">
        <v>2291</v>
      </c>
      <c r="C695" s="72" t="s">
        <v>148</v>
      </c>
      <c r="D695" s="72" t="s">
        <v>774</v>
      </c>
      <c r="E695" s="18" t="s">
        <v>2718</v>
      </c>
      <c r="F695" s="73" t="s">
        <v>1138</v>
      </c>
      <c r="G695" s="72" t="s">
        <v>4852</v>
      </c>
      <c r="H695" s="8" t="s">
        <v>1139</v>
      </c>
      <c r="I695" s="8" t="s">
        <v>4</v>
      </c>
      <c r="J695" s="8">
        <v>25411</v>
      </c>
      <c r="K695" s="8" t="s">
        <v>3054</v>
      </c>
      <c r="L695" s="4" t="s">
        <v>3599</v>
      </c>
      <c r="M695" s="8" t="s">
        <v>4593</v>
      </c>
      <c r="N695" s="8" t="s">
        <v>4061</v>
      </c>
      <c r="O695" s="8">
        <v>463</v>
      </c>
      <c r="P695" s="18"/>
      <c r="Q695" s="4"/>
      <c r="R695" s="4" t="s">
        <v>2727</v>
      </c>
      <c r="S695" s="8" t="s">
        <v>2713</v>
      </c>
      <c r="T695" s="1">
        <v>40707</v>
      </c>
      <c r="U695" s="85" t="str">
        <f t="shared" si="131"/>
        <v>Y</v>
      </c>
      <c r="V695" s="85" t="str">
        <f t="shared" si="132"/>
        <v>Y</v>
      </c>
      <c r="W695" s="32">
        <v>570425.54</v>
      </c>
      <c r="X695" s="8" t="s">
        <v>697</v>
      </c>
      <c r="Y695" s="1">
        <v>40778</v>
      </c>
      <c r="Z695" s="1">
        <v>40834</v>
      </c>
      <c r="AA695" s="84" t="str">
        <f t="shared" si="133"/>
        <v>Y</v>
      </c>
      <c r="AB695" s="33">
        <v>76749</v>
      </c>
      <c r="AC695" s="15">
        <f t="shared" si="134"/>
        <v>76749</v>
      </c>
      <c r="AD695" s="1">
        <v>40941</v>
      </c>
      <c r="AE695" s="92" t="str">
        <f t="shared" si="135"/>
        <v>Complete</v>
      </c>
      <c r="AF695" s="1">
        <v>41058</v>
      </c>
      <c r="AG695" s="8" t="s">
        <v>2756</v>
      </c>
      <c r="AH695" s="89" t="str">
        <f t="shared" si="136"/>
        <v>No Build Required</v>
      </c>
      <c r="AI695" s="1" t="s">
        <v>4508</v>
      </c>
      <c r="AJ695" s="1" t="s">
        <v>4508</v>
      </c>
      <c r="AK695" s="84" t="str">
        <f>IF(Q695="",IF(U695="N","N/A",IF(AL695="","TBD",IF(AL695="N/A","N/A",IF(ISNUMBER(AL695),"Complete","")))),"Removed")</f>
        <v>Complete</v>
      </c>
      <c r="AL695" s="93">
        <v>41058</v>
      </c>
      <c r="AM695" s="89" t="str">
        <f>IF(Q695="",IF(AO695="","TBD",IF(AO695="N/A","N/A",IF(ISNUMBER(AO695),"Complete","TBD"))),"N/A")</f>
        <v>Complete</v>
      </c>
      <c r="AN695" s="1">
        <v>41068</v>
      </c>
      <c r="AO695" s="93">
        <v>40722</v>
      </c>
      <c r="AP695" s="97" t="str">
        <f>IF(Q695="",IF(AK695="Complete",IF(AM695="TBD","Waiting on Router","Ready"),"Pending Fiber Completion"),"Removed")</f>
        <v>Ready</v>
      </c>
      <c r="AQ695" s="1">
        <v>41068</v>
      </c>
      <c r="AR695" s="4"/>
      <c r="AS695" s="9">
        <v>1</v>
      </c>
      <c r="AT695" s="1"/>
      <c r="AU695" s="1"/>
      <c r="AV695" s="4"/>
    </row>
    <row r="696" spans="1:48" ht="31.5">
      <c r="A696" s="1">
        <v>40753</v>
      </c>
      <c r="B696" s="72" t="s">
        <v>2292</v>
      </c>
      <c r="C696" s="72" t="s">
        <v>148</v>
      </c>
      <c r="D696" s="72" t="s">
        <v>774</v>
      </c>
      <c r="E696" s="18" t="s">
        <v>2718</v>
      </c>
      <c r="F696" s="73" t="s">
        <v>1140</v>
      </c>
      <c r="G696" s="72" t="s">
        <v>4851</v>
      </c>
      <c r="H696" s="8" t="s">
        <v>6219</v>
      </c>
      <c r="I696" s="8" t="s">
        <v>328</v>
      </c>
      <c r="J696" s="8">
        <v>25427</v>
      </c>
      <c r="K696" s="8" t="s">
        <v>6220</v>
      </c>
      <c r="L696" s="4" t="s">
        <v>3599</v>
      </c>
      <c r="M696" s="8" t="s">
        <v>4593</v>
      </c>
      <c r="N696" s="8" t="s">
        <v>6221</v>
      </c>
      <c r="O696" s="8">
        <v>464</v>
      </c>
      <c r="P696" s="18"/>
      <c r="Q696" s="4"/>
      <c r="R696" s="4" t="s">
        <v>4071</v>
      </c>
      <c r="S696" s="8" t="s">
        <v>2713</v>
      </c>
      <c r="T696" s="1"/>
      <c r="U696" s="77" t="str">
        <f t="shared" si="131"/>
        <v>N</v>
      </c>
      <c r="V696" s="77" t="str">
        <f t="shared" si="132"/>
        <v>N/A</v>
      </c>
      <c r="W696" s="32"/>
      <c r="X696" s="8" t="s">
        <v>4508</v>
      </c>
      <c r="Y696" s="1"/>
      <c r="Z696" s="1"/>
      <c r="AA696" s="84" t="str">
        <f t="shared" si="133"/>
        <v>N/A</v>
      </c>
      <c r="AB696" s="33">
        <v>0</v>
      </c>
      <c r="AC696" s="15">
        <f t="shared" si="134"/>
        <v>0</v>
      </c>
      <c r="AD696" s="1"/>
      <c r="AE696" s="92" t="str">
        <f t="shared" si="135"/>
        <v>N/A</v>
      </c>
      <c r="AF696" s="1"/>
      <c r="AG696" s="8" t="s">
        <v>2756</v>
      </c>
      <c r="AH696" s="89" t="str">
        <f t="shared" si="136"/>
        <v>No Build Required</v>
      </c>
      <c r="AI696" s="1" t="s">
        <v>4508</v>
      </c>
      <c r="AJ696" s="1" t="s">
        <v>4508</v>
      </c>
      <c r="AK696" s="84" t="str">
        <f>IF(Q696="",IF(U696="N","N/A",IF(AL696="","TBD",IF(AL696="N/A","N/A",IF(ISNUMBER(AL696),"Complete","")))),"Removed")</f>
        <v>N/A</v>
      </c>
      <c r="AL696" s="93" t="s">
        <v>4508</v>
      </c>
      <c r="AM696" s="89" t="str">
        <f>IF(Q696="",IF(AO696="","TBD",IF(AO696="N/A","N/A",IF(ISNUMBER(AO696),"Complete","TBD"))),"N/A")</f>
        <v>Complete</v>
      </c>
      <c r="AN696" s="1">
        <v>40912</v>
      </c>
      <c r="AO696" s="93">
        <v>40723</v>
      </c>
      <c r="AP696" s="97" t="str">
        <f>IF(Q696="",IF(AK696="N/A",IF(AM696="TBD","Waiting on Router","Ready"),"TBD"),"Removed")</f>
        <v>Ready</v>
      </c>
      <c r="AQ696" s="1">
        <v>40913</v>
      </c>
      <c r="AR696" s="4"/>
      <c r="AS696" s="9">
        <v>1</v>
      </c>
      <c r="AT696" s="1"/>
      <c r="AU696" s="1"/>
      <c r="AV696" s="4"/>
    </row>
    <row r="697" spans="1:48" ht="31.5">
      <c r="A697" s="1">
        <v>40753</v>
      </c>
      <c r="B697" s="72" t="s">
        <v>2293</v>
      </c>
      <c r="C697" s="72" t="s">
        <v>148</v>
      </c>
      <c r="D697" s="72" t="s">
        <v>774</v>
      </c>
      <c r="E697" s="18" t="s">
        <v>2718</v>
      </c>
      <c r="F697" s="73" t="s">
        <v>1141</v>
      </c>
      <c r="G697" s="72" t="s">
        <v>4851</v>
      </c>
      <c r="H697" s="8" t="s">
        <v>6222</v>
      </c>
      <c r="I697" s="8" t="s">
        <v>4</v>
      </c>
      <c r="J697" s="8">
        <v>25411</v>
      </c>
      <c r="K697" s="8" t="s">
        <v>6223</v>
      </c>
      <c r="L697" s="4" t="s">
        <v>3599</v>
      </c>
      <c r="M697" s="8" t="s">
        <v>4593</v>
      </c>
      <c r="N697" s="8" t="s">
        <v>6224</v>
      </c>
      <c r="O697" s="8">
        <v>465</v>
      </c>
      <c r="P697" s="18"/>
      <c r="Q697" s="4"/>
      <c r="R697" s="4" t="s">
        <v>4071</v>
      </c>
      <c r="S697" s="8" t="s">
        <v>2713</v>
      </c>
      <c r="T697" s="1"/>
      <c r="U697" s="77" t="str">
        <f t="shared" ref="U697:U726" si="137">IF(T697="","N","Y")</f>
        <v>N</v>
      </c>
      <c r="V697" s="77" t="str">
        <f t="shared" ref="V697:V726" si="138">IF(T697="","N/A",IF(T697="TBD","N","Y"))</f>
        <v>N/A</v>
      </c>
      <c r="W697" s="32"/>
      <c r="X697" s="8" t="s">
        <v>4508</v>
      </c>
      <c r="Y697" s="1"/>
      <c r="Z697" s="1"/>
      <c r="AA697" s="84" t="str">
        <f t="shared" ref="AA697:AA726" si="139">IF(V697="N/A","N/A",IF(Z697="","N","Y"))</f>
        <v>N/A</v>
      </c>
      <c r="AB697" s="33">
        <v>0</v>
      </c>
      <c r="AC697" s="15">
        <f t="shared" ref="AC697:AC726" si="140">IF(U697="N",0,IF(AB697="","TBD",IF(AB697="N/A",0,IF(ISNUMBER(AB697)=TRUE,AB697,"Included"))))</f>
        <v>0</v>
      </c>
      <c r="AD697" s="1"/>
      <c r="AE697" s="92" t="str">
        <f t="shared" ref="AE697:AE726" si="141">IF(Q697="",IF(U697="N","N/A",IF(AD697="N/A","N/A",IF(AD697="","TBD",IF(ISNUMBER(AF697),"Complete","Complete")))),"""Removed")</f>
        <v>N/A</v>
      </c>
      <c r="AF697" s="1"/>
      <c r="AG697" s="8" t="s">
        <v>2756</v>
      </c>
      <c r="AH697" s="89" t="str">
        <f t="shared" ref="AH697:AH726" si="142">IF(Q697="",IF(U697="N","No Build Required",IF(AG697="N","No Build Required",IF(AG697="N/A","No Build Required",IF(AG697="","TBD",IF(ISNUMBER(AJ697),"Complete",IF(ISNUMBER(AI697),"Scheduled","TBD")))))),"Removed")</f>
        <v>No Build Required</v>
      </c>
      <c r="AI697" s="1" t="s">
        <v>4508</v>
      </c>
      <c r="AJ697" s="1" t="s">
        <v>4508</v>
      </c>
      <c r="AK697" s="84" t="str">
        <f>IF(Q697="",IF(U697="N","N/A",IF(AL697="","TBD",IF(AL697="N/A","N/A",IF(ISNUMBER(AL697),"Complete","")))),"Removed")</f>
        <v>N/A</v>
      </c>
      <c r="AL697" s="93" t="s">
        <v>4508</v>
      </c>
      <c r="AM697" s="89" t="str">
        <f>IF(Q697="",IF(AO697="","TBD",IF(AO697="N/A","N/A",IF(ISNUMBER(AO697),"Complete","TBD"))),"N/A")</f>
        <v>Complete</v>
      </c>
      <c r="AN697" s="1">
        <v>40912</v>
      </c>
      <c r="AO697" s="93">
        <v>40723</v>
      </c>
      <c r="AP697" s="97" t="str">
        <f>IF(Q697="",IF(AK697="N/A",IF(AM697="TBD","Waiting on Router","Ready"),"TBD"),"Removed")</f>
        <v>Ready</v>
      </c>
      <c r="AQ697" s="1">
        <v>40913</v>
      </c>
      <c r="AR697" s="4"/>
      <c r="AS697" s="9">
        <v>1</v>
      </c>
      <c r="AT697" s="1"/>
      <c r="AU697" s="1"/>
      <c r="AV697" s="4"/>
    </row>
    <row r="698" spans="1:48" ht="31.5">
      <c r="A698" s="1">
        <v>40753</v>
      </c>
      <c r="B698" s="72" t="s">
        <v>2294</v>
      </c>
      <c r="C698" s="72" t="s">
        <v>148</v>
      </c>
      <c r="D698" s="72" t="s">
        <v>774</v>
      </c>
      <c r="E698" s="18" t="s">
        <v>2718</v>
      </c>
      <c r="F698" s="73" t="s">
        <v>1142</v>
      </c>
      <c r="G698" s="72" t="s">
        <v>4851</v>
      </c>
      <c r="H698" s="8" t="s">
        <v>6225</v>
      </c>
      <c r="I698" s="8" t="s">
        <v>4</v>
      </c>
      <c r="J698" s="8">
        <v>25411</v>
      </c>
      <c r="K698" s="8" t="s">
        <v>6226</v>
      </c>
      <c r="L698" s="4" t="s">
        <v>3599</v>
      </c>
      <c r="M698" s="8" t="s">
        <v>4593</v>
      </c>
      <c r="N698" s="8" t="s">
        <v>6227</v>
      </c>
      <c r="O698" s="8">
        <v>466</v>
      </c>
      <c r="P698" s="18"/>
      <c r="Q698" s="4"/>
      <c r="R698" s="4" t="s">
        <v>4071</v>
      </c>
      <c r="S698" s="8" t="s">
        <v>2713</v>
      </c>
      <c r="T698" s="1"/>
      <c r="U698" s="77" t="str">
        <f t="shared" si="137"/>
        <v>N</v>
      </c>
      <c r="V698" s="77" t="str">
        <f t="shared" si="138"/>
        <v>N/A</v>
      </c>
      <c r="W698" s="32"/>
      <c r="X698" s="8" t="s">
        <v>4508</v>
      </c>
      <c r="Y698" s="1"/>
      <c r="Z698" s="1"/>
      <c r="AA698" s="84" t="str">
        <f t="shared" si="139"/>
        <v>N/A</v>
      </c>
      <c r="AB698" s="33">
        <v>0</v>
      </c>
      <c r="AC698" s="15">
        <f t="shared" si="140"/>
        <v>0</v>
      </c>
      <c r="AD698" s="1"/>
      <c r="AE698" s="92" t="str">
        <f t="shared" si="141"/>
        <v>N/A</v>
      </c>
      <c r="AF698" s="1"/>
      <c r="AG698" s="8" t="s">
        <v>2756</v>
      </c>
      <c r="AH698" s="89" t="str">
        <f t="shared" si="142"/>
        <v>No Build Required</v>
      </c>
      <c r="AI698" s="1" t="s">
        <v>4508</v>
      </c>
      <c r="AJ698" s="1" t="s">
        <v>4508</v>
      </c>
      <c r="AK698" s="84" t="str">
        <f>IF(Q698="",IF(U698="N","N/A",IF(AL698="","TBD",IF(AL698="N/A","N/A",IF(ISNUMBER(AL698),"Complete","")))),"Removed")</f>
        <v>N/A</v>
      </c>
      <c r="AL698" s="93" t="s">
        <v>4508</v>
      </c>
      <c r="AM698" s="89" t="str">
        <f>IF(Q698="",IF(AO698="","TBD",IF(AO698="N/A","N/A",IF(ISNUMBER(AO698),"Complete","TBD"))),"N/A")</f>
        <v>Complete</v>
      </c>
      <c r="AN698" s="1">
        <v>40912</v>
      </c>
      <c r="AO698" s="93">
        <v>40723</v>
      </c>
      <c r="AP698" s="97" t="str">
        <f>IF(Q698="",IF(AK698="N/A",IF(AM698="TBD","Waiting on Router","Ready"),"TBD"),"Removed")</f>
        <v>Ready</v>
      </c>
      <c r="AQ698" s="1">
        <v>40913</v>
      </c>
      <c r="AR698" s="4"/>
      <c r="AS698" s="9">
        <v>1</v>
      </c>
      <c r="AT698" s="1"/>
      <c r="AU698" s="1"/>
      <c r="AV698" s="4"/>
    </row>
    <row r="699" spans="1:48" ht="31.5">
      <c r="A699" s="1">
        <v>40753</v>
      </c>
      <c r="B699" s="72" t="s">
        <v>2295</v>
      </c>
      <c r="C699" s="72" t="s">
        <v>148</v>
      </c>
      <c r="D699" s="72" t="s">
        <v>774</v>
      </c>
      <c r="E699" s="18" t="s">
        <v>2718</v>
      </c>
      <c r="F699" s="73" t="s">
        <v>1143</v>
      </c>
      <c r="G699" s="72" t="s">
        <v>4851</v>
      </c>
      <c r="H699" s="8" t="s">
        <v>6228</v>
      </c>
      <c r="I699" s="8" t="s">
        <v>4</v>
      </c>
      <c r="J699" s="8">
        <v>25411</v>
      </c>
      <c r="K699" s="8" t="s">
        <v>6229</v>
      </c>
      <c r="L699" s="4" t="s">
        <v>3599</v>
      </c>
      <c r="M699" s="8" t="s">
        <v>4593</v>
      </c>
      <c r="N699" s="8" t="s">
        <v>6230</v>
      </c>
      <c r="O699" s="8">
        <v>467</v>
      </c>
      <c r="P699" s="18"/>
      <c r="Q699" s="4"/>
      <c r="R699" s="4" t="s">
        <v>4071</v>
      </c>
      <c r="S699" s="8" t="s">
        <v>2713</v>
      </c>
      <c r="T699" s="1"/>
      <c r="U699" s="77" t="str">
        <f t="shared" si="137"/>
        <v>N</v>
      </c>
      <c r="V699" s="77" t="str">
        <f t="shared" si="138"/>
        <v>N/A</v>
      </c>
      <c r="W699" s="32"/>
      <c r="X699" s="8" t="s">
        <v>4508</v>
      </c>
      <c r="Y699" s="1"/>
      <c r="Z699" s="1"/>
      <c r="AA699" s="84" t="str">
        <f t="shared" si="139"/>
        <v>N/A</v>
      </c>
      <c r="AB699" s="33">
        <v>0</v>
      </c>
      <c r="AC699" s="15">
        <f t="shared" si="140"/>
        <v>0</v>
      </c>
      <c r="AD699" s="1"/>
      <c r="AE699" s="92" t="str">
        <f t="shared" si="141"/>
        <v>N/A</v>
      </c>
      <c r="AF699" s="1"/>
      <c r="AG699" s="8" t="s">
        <v>2756</v>
      </c>
      <c r="AH699" s="89" t="str">
        <f t="shared" si="142"/>
        <v>No Build Required</v>
      </c>
      <c r="AI699" s="1" t="s">
        <v>4508</v>
      </c>
      <c r="AJ699" s="1" t="s">
        <v>4508</v>
      </c>
      <c r="AK699" s="84" t="str">
        <f>IF(Q699="",IF(U699="N","N/A",IF(AL699="","TBD",IF(AL699="N/A","N/A",IF(ISNUMBER(AL699),"Complete","")))),"Removed")</f>
        <v>N/A</v>
      </c>
      <c r="AL699" s="93" t="s">
        <v>4508</v>
      </c>
      <c r="AM699" s="89" t="str">
        <f>IF(Q699="",IF(AO699="","TBD",IF(AO699="N/A","N/A",IF(ISNUMBER(AO699),"Complete","TBD"))),"N/A")</f>
        <v>Complete</v>
      </c>
      <c r="AN699" s="1">
        <v>40912</v>
      </c>
      <c r="AO699" s="93">
        <v>40722</v>
      </c>
      <c r="AP699" s="97" t="str">
        <f>IF(Q699="",IF(AK699="N/A",IF(AM699="TBD","Waiting on Router","Ready"),"TBD"),"Removed")</f>
        <v>Ready</v>
      </c>
      <c r="AQ699" s="1">
        <v>40913</v>
      </c>
      <c r="AR699" s="4"/>
      <c r="AS699" s="9">
        <v>1</v>
      </c>
      <c r="AT699" s="1"/>
      <c r="AU699" s="1"/>
      <c r="AV699" s="4"/>
    </row>
    <row r="700" spans="1:48">
      <c r="A700" s="2"/>
      <c r="B700" s="73" t="s">
        <v>2296</v>
      </c>
      <c r="C700" s="73" t="s">
        <v>148</v>
      </c>
      <c r="D700" s="73" t="s">
        <v>763</v>
      </c>
      <c r="E700" s="4" t="s">
        <v>2718</v>
      </c>
      <c r="F700" s="73" t="s">
        <v>317</v>
      </c>
      <c r="G700" s="73" t="s">
        <v>4852</v>
      </c>
      <c r="H700" s="4" t="s">
        <v>318</v>
      </c>
      <c r="I700" s="4" t="s">
        <v>4</v>
      </c>
      <c r="J700" s="4">
        <v>25411</v>
      </c>
      <c r="K700" s="4" t="s">
        <v>3053</v>
      </c>
      <c r="L700" s="4"/>
      <c r="M700" s="4"/>
      <c r="N700" s="4" t="s">
        <v>4153</v>
      </c>
      <c r="O700" s="4">
        <v>812</v>
      </c>
      <c r="P700" s="4"/>
      <c r="Q700" s="4"/>
      <c r="R700" s="4" t="s">
        <v>2727</v>
      </c>
      <c r="S700" s="4" t="s">
        <v>2712</v>
      </c>
      <c r="T700" s="2">
        <v>40707</v>
      </c>
      <c r="U700" s="86" t="str">
        <f t="shared" si="137"/>
        <v>Y</v>
      </c>
      <c r="V700" s="86" t="str">
        <f t="shared" si="138"/>
        <v>Y</v>
      </c>
      <c r="W700" s="34">
        <v>8145.24</v>
      </c>
      <c r="X700" s="4" t="s">
        <v>2756</v>
      </c>
      <c r="Y700" s="2"/>
      <c r="Z700" s="2">
        <v>40729</v>
      </c>
      <c r="AA700" s="84" t="str">
        <f t="shared" si="139"/>
        <v>Y</v>
      </c>
      <c r="AB700" s="35">
        <v>994</v>
      </c>
      <c r="AC700" s="15">
        <f t="shared" si="140"/>
        <v>994</v>
      </c>
      <c r="AD700" s="2">
        <v>40941</v>
      </c>
      <c r="AE700" s="92" t="str">
        <f t="shared" si="141"/>
        <v>Complete</v>
      </c>
      <c r="AF700" s="2">
        <v>40927</v>
      </c>
      <c r="AG700" s="4" t="s">
        <v>2756</v>
      </c>
      <c r="AH700" s="89" t="str">
        <f t="shared" si="142"/>
        <v>No Build Required</v>
      </c>
      <c r="AI700" s="1" t="s">
        <v>4508</v>
      </c>
      <c r="AJ700" s="1" t="s">
        <v>4508</v>
      </c>
      <c r="AK700" s="84" t="str">
        <f>IF(Q700="",IF(U700="N","N/A",IF(AL700="","TBD",IF(AL700="N/A","N/A",IF(ISNUMBER(AL700),"Complete","")))),"Removed")</f>
        <v>Complete</v>
      </c>
      <c r="AL700" s="94">
        <v>40927</v>
      </c>
      <c r="AM700" s="89" t="str">
        <f>IF(Q700="",IF(AO700="","TBD",IF(AO700="N/A","N/A",IF(ISNUMBER(AO700),"Complete","TBD"))),"N/A")</f>
        <v>Complete</v>
      </c>
      <c r="AN700" s="1">
        <v>41124</v>
      </c>
      <c r="AO700" s="94">
        <v>41107</v>
      </c>
      <c r="AP700" s="97" t="str">
        <f>IF(Q700="",IF(AK700="Complete",IF(AM700="TBD","Waiting on Router","Ready"),"Pending Fiber Completion"),"Removed")</f>
        <v>Ready</v>
      </c>
      <c r="AQ700" s="1">
        <v>41124</v>
      </c>
      <c r="AR700" s="4"/>
      <c r="AS700" s="7">
        <v>1</v>
      </c>
      <c r="AT700" s="2"/>
      <c r="AU700" s="2"/>
      <c r="AV700" s="4"/>
    </row>
    <row r="701" spans="1:48">
      <c r="A701" s="2"/>
      <c r="B701" s="73" t="s">
        <v>2297</v>
      </c>
      <c r="C701" s="73" t="s">
        <v>148</v>
      </c>
      <c r="D701" s="73" t="s">
        <v>763</v>
      </c>
      <c r="E701" s="4" t="s">
        <v>2718</v>
      </c>
      <c r="F701" s="73" t="s">
        <v>573</v>
      </c>
      <c r="G701" s="73" t="s">
        <v>4852</v>
      </c>
      <c r="H701" s="4" t="s">
        <v>574</v>
      </c>
      <c r="I701" s="4" t="s">
        <v>575</v>
      </c>
      <c r="J701" s="4"/>
      <c r="K701" s="4" t="s">
        <v>3052</v>
      </c>
      <c r="L701" s="4"/>
      <c r="M701" s="4"/>
      <c r="N701" s="4" t="s">
        <v>4172</v>
      </c>
      <c r="O701" s="4">
        <v>822</v>
      </c>
      <c r="P701" s="4"/>
      <c r="Q701" s="4"/>
      <c r="R701" s="4" t="s">
        <v>2727</v>
      </c>
      <c r="S701" s="4" t="s">
        <v>2712</v>
      </c>
      <c r="T701" s="2">
        <v>40707</v>
      </c>
      <c r="U701" s="86" t="str">
        <f t="shared" si="137"/>
        <v>Y</v>
      </c>
      <c r="V701" s="86" t="str">
        <f t="shared" si="138"/>
        <v>Y</v>
      </c>
      <c r="W701" s="34">
        <v>17616.62</v>
      </c>
      <c r="X701" s="4" t="s">
        <v>697</v>
      </c>
      <c r="Y701" s="2" t="s">
        <v>3591</v>
      </c>
      <c r="Z701" s="2">
        <v>40834</v>
      </c>
      <c r="AA701" s="84" t="str">
        <f t="shared" si="139"/>
        <v>Y</v>
      </c>
      <c r="AB701" s="35">
        <v>2247</v>
      </c>
      <c r="AC701" s="15">
        <f t="shared" si="140"/>
        <v>2247</v>
      </c>
      <c r="AD701" s="2">
        <v>40941</v>
      </c>
      <c r="AE701" s="92" t="str">
        <f t="shared" si="141"/>
        <v>Complete</v>
      </c>
      <c r="AF701" s="2">
        <v>40864</v>
      </c>
      <c r="AG701" s="4" t="s">
        <v>2756</v>
      </c>
      <c r="AH701" s="89" t="str">
        <f t="shared" si="142"/>
        <v>No Build Required</v>
      </c>
      <c r="AI701" s="1" t="s">
        <v>4508</v>
      </c>
      <c r="AJ701" s="1" t="s">
        <v>4508</v>
      </c>
      <c r="AK701" s="84" t="str">
        <f>IF(Q701="",IF(U701="N","N/A",IF(AL701="","TBD",IF(AL701="N/A","N/A",IF(ISNUMBER(AL701),"Complete","")))),"Removed")</f>
        <v>Complete</v>
      </c>
      <c r="AL701" s="94">
        <v>40928</v>
      </c>
      <c r="AM701" s="89" t="str">
        <f>IF(Q701="",IF(AO701="","TBD",IF(AO701="N/A","N/A",IF(ISNUMBER(AO701),"Complete","TBD"))),"N/A")</f>
        <v>Complete</v>
      </c>
      <c r="AN701" s="1">
        <v>41124</v>
      </c>
      <c r="AO701" s="94">
        <v>41116</v>
      </c>
      <c r="AP701" s="97" t="str">
        <f>IF(Q701="",IF(AK701="Complete",IF(AM701="TBD","Waiting on Router","Ready"),"Pending Fiber Completion"),"Removed")</f>
        <v>Ready</v>
      </c>
      <c r="AQ701" s="1">
        <v>41124</v>
      </c>
      <c r="AR701" s="4"/>
      <c r="AS701" s="7">
        <v>1</v>
      </c>
      <c r="AT701" s="2"/>
      <c r="AU701" s="2"/>
      <c r="AV701" s="4"/>
    </row>
    <row r="702" spans="1:48" ht="31.5">
      <c r="A702" s="1"/>
      <c r="B702" s="74" t="s">
        <v>2298</v>
      </c>
      <c r="C702" s="74" t="s">
        <v>148</v>
      </c>
      <c r="D702" s="74" t="s">
        <v>761</v>
      </c>
      <c r="E702" s="9" t="s">
        <v>2718</v>
      </c>
      <c r="F702" s="79" t="s">
        <v>149</v>
      </c>
      <c r="G702" s="74" t="s">
        <v>4852</v>
      </c>
      <c r="H702" s="9" t="s">
        <v>4423</v>
      </c>
      <c r="I702" s="9" t="s">
        <v>4</v>
      </c>
      <c r="J702" s="9">
        <v>25441</v>
      </c>
      <c r="K702" s="9" t="s">
        <v>3051</v>
      </c>
      <c r="L702" s="7" t="s">
        <v>3922</v>
      </c>
      <c r="M702" s="9" t="s">
        <v>3923</v>
      </c>
      <c r="N702" s="9" t="s">
        <v>4617</v>
      </c>
      <c r="O702" s="9">
        <v>1344</v>
      </c>
      <c r="P702" s="9"/>
      <c r="Q702" s="7"/>
      <c r="R702" s="7" t="s">
        <v>2727</v>
      </c>
      <c r="S702" s="9"/>
      <c r="T702" s="1">
        <v>40707</v>
      </c>
      <c r="U702" s="87" t="str">
        <f t="shared" si="137"/>
        <v>Y</v>
      </c>
      <c r="V702" s="87" t="str">
        <f t="shared" si="138"/>
        <v>Y</v>
      </c>
      <c r="W702" s="32">
        <v>43085.54</v>
      </c>
      <c r="X702" s="9" t="s">
        <v>2756</v>
      </c>
      <c r="Y702" s="1"/>
      <c r="Z702" s="1">
        <v>40729</v>
      </c>
      <c r="AA702" s="84" t="str">
        <f t="shared" si="139"/>
        <v>Y</v>
      </c>
      <c r="AB702" s="33">
        <v>5794</v>
      </c>
      <c r="AC702" s="15">
        <f t="shared" si="140"/>
        <v>5794</v>
      </c>
      <c r="AD702" s="1">
        <v>40941</v>
      </c>
      <c r="AE702" s="92" t="str">
        <f t="shared" si="141"/>
        <v>Complete</v>
      </c>
      <c r="AF702" s="1">
        <v>40932</v>
      </c>
      <c r="AG702" s="9" t="s">
        <v>2756</v>
      </c>
      <c r="AH702" s="89" t="str">
        <f t="shared" si="142"/>
        <v>No Build Required</v>
      </c>
      <c r="AI702" s="1" t="s">
        <v>4508</v>
      </c>
      <c r="AJ702" s="1" t="s">
        <v>4508</v>
      </c>
      <c r="AK702" s="84" t="str">
        <f>IF(Q702="",IF(U702="N","N/A",IF(AL702="","TBD",IF(AL702="N/A","N/A",IF(ISNUMBER(AL702),"Complete","")))),"Removed")</f>
        <v>Complete</v>
      </c>
      <c r="AL702" s="93">
        <v>40932</v>
      </c>
      <c r="AM702" s="89" t="str">
        <f>IF(Q702="",IF(AO702="","TBD",IF(AO702="N/A","N/A",IF(ISNUMBER(AO702),"Complete","TBD"))),"N/A")</f>
        <v>Complete</v>
      </c>
      <c r="AN702" s="1">
        <v>40941</v>
      </c>
      <c r="AO702" s="93">
        <v>40868</v>
      </c>
      <c r="AP702" s="97" t="str">
        <f>IF(Q702="",IF(AK702="Complete",IF(AM702="TBD","Waiting on Router","Ready"),"Pending Fiber Completion"),"Removed")</f>
        <v>Ready</v>
      </c>
      <c r="AQ702" s="1">
        <v>40941</v>
      </c>
      <c r="AR702" s="7" t="s">
        <v>4549</v>
      </c>
      <c r="AS702" s="9">
        <v>1</v>
      </c>
      <c r="AT702" s="1"/>
      <c r="AU702" s="1"/>
      <c r="AV702" s="7"/>
    </row>
    <row r="703" spans="1:48" ht="31.5">
      <c r="A703" s="2"/>
      <c r="B703" s="73" t="s">
        <v>2299</v>
      </c>
      <c r="C703" s="73" t="s">
        <v>148</v>
      </c>
      <c r="D703" s="73" t="s">
        <v>710</v>
      </c>
      <c r="E703" s="4" t="s">
        <v>2718</v>
      </c>
      <c r="F703" s="73" t="s">
        <v>3414</v>
      </c>
      <c r="G703" s="73" t="s">
        <v>4852</v>
      </c>
      <c r="H703" s="4" t="s">
        <v>3</v>
      </c>
      <c r="I703" s="4" t="s">
        <v>4</v>
      </c>
      <c r="J703" s="4">
        <v>25411</v>
      </c>
      <c r="K703" s="4" t="s">
        <v>3050</v>
      </c>
      <c r="L703" s="4" t="s">
        <v>3117</v>
      </c>
      <c r="M703" s="4" t="s">
        <v>3050</v>
      </c>
      <c r="N703" s="4" t="s">
        <v>4281</v>
      </c>
      <c r="O703" s="4">
        <v>1064</v>
      </c>
      <c r="P703" s="4"/>
      <c r="Q703" s="4"/>
      <c r="R703" s="4" t="s">
        <v>2727</v>
      </c>
      <c r="S703" s="4" t="s">
        <v>2714</v>
      </c>
      <c r="T703" s="2">
        <v>40707</v>
      </c>
      <c r="U703" s="86" t="str">
        <f t="shared" si="137"/>
        <v>Y</v>
      </c>
      <c r="V703" s="86" t="str">
        <f t="shared" si="138"/>
        <v>Y</v>
      </c>
      <c r="W703" s="34">
        <v>23644.48</v>
      </c>
      <c r="X703" s="4" t="s">
        <v>2756</v>
      </c>
      <c r="Y703" s="2"/>
      <c r="Z703" s="2">
        <v>40729</v>
      </c>
      <c r="AA703" s="84" t="str">
        <f t="shared" si="139"/>
        <v>Y</v>
      </c>
      <c r="AB703" s="35">
        <v>3188</v>
      </c>
      <c r="AC703" s="15">
        <f t="shared" si="140"/>
        <v>3188</v>
      </c>
      <c r="AD703" s="2">
        <v>40941</v>
      </c>
      <c r="AE703" s="92" t="str">
        <f t="shared" si="141"/>
        <v>Complete</v>
      </c>
      <c r="AF703" s="2">
        <v>40932</v>
      </c>
      <c r="AG703" s="4" t="s">
        <v>2756</v>
      </c>
      <c r="AH703" s="89" t="str">
        <f t="shared" si="142"/>
        <v>No Build Required</v>
      </c>
      <c r="AI703" s="1" t="s">
        <v>4508</v>
      </c>
      <c r="AJ703" s="1" t="s">
        <v>4508</v>
      </c>
      <c r="AK703" s="84" t="str">
        <f>IF(Q703="",IF(U703="N","N/A",IF(AL703="","TBD",IF(AL703="N/A","N/A",IF(ISNUMBER(AL703),"Complete","")))),"Removed")</f>
        <v>Complete</v>
      </c>
      <c r="AL703" s="94">
        <v>40932</v>
      </c>
      <c r="AM703" s="89" t="str">
        <f>IF(Q703="",IF(AO703="","TBD",IF(AO703="N/A","N/A",IF(ISNUMBER(AO703),"Complete","TBD"))),"N/A")</f>
        <v>Complete</v>
      </c>
      <c r="AN703" s="2">
        <v>40933</v>
      </c>
      <c r="AO703" s="94">
        <v>40890</v>
      </c>
      <c r="AP703" s="97" t="str">
        <f>IF(Q703="",IF(AK703="Complete",IF(AM703="TBD","Waiting on Router","Ready"),"Pending Fiber Completion"),"Removed")</f>
        <v>Ready</v>
      </c>
      <c r="AQ703" s="2">
        <v>40934</v>
      </c>
      <c r="AR703" s="4"/>
      <c r="AS703" s="7">
        <v>1</v>
      </c>
      <c r="AT703" s="2"/>
      <c r="AU703" s="2"/>
      <c r="AV703" s="4"/>
    </row>
    <row r="704" spans="1:48">
      <c r="A704" s="13"/>
      <c r="B704" s="75" t="s">
        <v>2300</v>
      </c>
      <c r="C704" s="75" t="s">
        <v>148</v>
      </c>
      <c r="D704" s="75" t="s">
        <v>1554</v>
      </c>
      <c r="E704" s="6" t="s">
        <v>2718</v>
      </c>
      <c r="F704" s="78" t="s">
        <v>1633</v>
      </c>
      <c r="G704" s="75" t="s">
        <v>4852</v>
      </c>
      <c r="H704" s="6" t="s">
        <v>1634</v>
      </c>
      <c r="I704" s="6" t="s">
        <v>575</v>
      </c>
      <c r="J704" s="6">
        <v>25434</v>
      </c>
      <c r="K704" s="6" t="s">
        <v>3049</v>
      </c>
      <c r="L704" s="11" t="s">
        <v>6729</v>
      </c>
      <c r="M704" s="6" t="s">
        <v>3233</v>
      </c>
      <c r="N704" s="6" t="s">
        <v>3866</v>
      </c>
      <c r="O704" s="6">
        <v>862</v>
      </c>
      <c r="P704" s="6" t="s">
        <v>3965</v>
      </c>
      <c r="Q704" s="11"/>
      <c r="R704" s="11" t="s">
        <v>2727</v>
      </c>
      <c r="S704" s="6" t="s">
        <v>2715</v>
      </c>
      <c r="T704" s="13">
        <v>40707</v>
      </c>
      <c r="U704" s="89" t="str">
        <f t="shared" si="137"/>
        <v>Y</v>
      </c>
      <c r="V704" s="89" t="str">
        <f t="shared" si="138"/>
        <v>Y</v>
      </c>
      <c r="W704" s="22">
        <v>13357.2</v>
      </c>
      <c r="X704" s="6" t="s">
        <v>697</v>
      </c>
      <c r="Y704" s="13">
        <v>40799</v>
      </c>
      <c r="Z704" s="13">
        <v>40800</v>
      </c>
      <c r="AA704" s="84" t="str">
        <f t="shared" si="139"/>
        <v>Y</v>
      </c>
      <c r="AB704" s="23">
        <v>1688</v>
      </c>
      <c r="AC704" s="15">
        <f t="shared" si="140"/>
        <v>1688</v>
      </c>
      <c r="AD704" s="13">
        <v>40941</v>
      </c>
      <c r="AE704" s="92" t="str">
        <f t="shared" si="141"/>
        <v>Complete</v>
      </c>
      <c r="AF704" s="13">
        <v>40932</v>
      </c>
      <c r="AG704" s="6" t="s">
        <v>2756</v>
      </c>
      <c r="AH704" s="89" t="str">
        <f t="shared" si="142"/>
        <v>No Build Required</v>
      </c>
      <c r="AI704" s="1" t="s">
        <v>4508</v>
      </c>
      <c r="AJ704" s="1" t="s">
        <v>4508</v>
      </c>
      <c r="AK704" s="84" t="str">
        <f>IF(Q704="",IF(U704="N","N/A",IF(AL704="","TBD",IF(AL704="N/A","N/A",IF(ISNUMBER(AL704),"Complete","")))),"Removed")</f>
        <v>Complete</v>
      </c>
      <c r="AL704" s="95">
        <v>40932</v>
      </c>
      <c r="AM704" s="89" t="str">
        <f>IF(Q704="",IF(AO704="","TBD",IF(AO704="N/A","N/A",IF(ISNUMBER(AO704),"Complete","TBD"))),"N/A")</f>
        <v>Complete</v>
      </c>
      <c r="AN704" s="13">
        <v>40933</v>
      </c>
      <c r="AO704" s="95">
        <v>40842</v>
      </c>
      <c r="AP704" s="97" t="str">
        <f>IF(Q704="",IF(AK704="Complete",IF(AM704="TBD","Waiting on Router","Ready"),"Pending Fiber Completion"),"Removed")</f>
        <v>Ready</v>
      </c>
      <c r="AQ704" s="13">
        <v>40934</v>
      </c>
      <c r="AR704" s="11"/>
      <c r="AS704" s="36">
        <v>1</v>
      </c>
      <c r="AT704" s="13"/>
      <c r="AU704" s="13"/>
      <c r="AV704" s="11"/>
    </row>
    <row r="705" spans="1:48">
      <c r="A705" s="1"/>
      <c r="B705" s="72" t="s">
        <v>2324</v>
      </c>
      <c r="C705" s="72" t="s">
        <v>229</v>
      </c>
      <c r="D705" s="72" t="s">
        <v>1453</v>
      </c>
      <c r="E705" s="19" t="s">
        <v>2719</v>
      </c>
      <c r="F705" s="73" t="s">
        <v>1711</v>
      </c>
      <c r="G705" s="72" t="s">
        <v>4852</v>
      </c>
      <c r="H705" s="8" t="s">
        <v>1524</v>
      </c>
      <c r="I705" s="8" t="s">
        <v>292</v>
      </c>
      <c r="J705" s="8">
        <v>24801</v>
      </c>
      <c r="K705" s="8" t="s">
        <v>3127</v>
      </c>
      <c r="L705" s="4" t="s">
        <v>2765</v>
      </c>
      <c r="M705" s="8" t="s">
        <v>2766</v>
      </c>
      <c r="N705" s="8" t="s">
        <v>4239</v>
      </c>
      <c r="O705" s="8">
        <v>585</v>
      </c>
      <c r="P705" s="19" t="s">
        <v>4872</v>
      </c>
      <c r="Q705" s="4"/>
      <c r="R705" s="4" t="s">
        <v>2727</v>
      </c>
      <c r="S705" s="8" t="s">
        <v>2712</v>
      </c>
      <c r="T705" s="1">
        <v>40861</v>
      </c>
      <c r="U705" s="84" t="str">
        <f t="shared" si="137"/>
        <v>Y</v>
      </c>
      <c r="V705" s="84" t="str">
        <f t="shared" si="138"/>
        <v>Y</v>
      </c>
      <c r="W705" s="32">
        <v>16041.02</v>
      </c>
      <c r="X705" s="8" t="s">
        <v>2756</v>
      </c>
      <c r="Y705" s="1"/>
      <c r="Z705" s="1">
        <v>40885</v>
      </c>
      <c r="AA705" s="84" t="str">
        <f t="shared" si="139"/>
        <v>Y</v>
      </c>
      <c r="AB705" s="33">
        <v>1220</v>
      </c>
      <c r="AC705" s="15">
        <f t="shared" si="140"/>
        <v>1220</v>
      </c>
      <c r="AD705" s="1">
        <v>41153</v>
      </c>
      <c r="AE705" s="92" t="str">
        <f t="shared" si="141"/>
        <v>Complete</v>
      </c>
      <c r="AF705" s="1">
        <v>40968</v>
      </c>
      <c r="AG705" s="8" t="s">
        <v>2756</v>
      </c>
      <c r="AH705" s="89" t="str">
        <f t="shared" si="142"/>
        <v>No Build Required</v>
      </c>
      <c r="AI705" s="1" t="s">
        <v>4508</v>
      </c>
      <c r="AJ705" s="1" t="s">
        <v>4508</v>
      </c>
      <c r="AK705" s="84" t="str">
        <f>IF(Q705="",IF(U705="N","N/A",IF(AL705="","TBD",IF(AL705="N/A","N/A",IF(ISNUMBER(AL705),"Complete","")))),"Removed")</f>
        <v>Complete</v>
      </c>
      <c r="AL705" s="93">
        <v>40968</v>
      </c>
      <c r="AM705" s="89" t="str">
        <f>IF(Q705="",IF(AO705="","TBD",IF(AO705="N/A","N/A",IF(ISNUMBER(AO705),"Complete","TBD"))),"N/A")</f>
        <v>Complete</v>
      </c>
      <c r="AN705" s="1"/>
      <c r="AO705" s="93">
        <v>41199</v>
      </c>
      <c r="AP705" s="97" t="str">
        <f>IF(Q705="",IF(AK705="Complete",IF(AM705="TBD","Waiting on Router","Ready"),"Pending Fiber Completion"),"Removed")</f>
        <v>Ready</v>
      </c>
      <c r="AQ705" s="1"/>
      <c r="AR705" s="4"/>
      <c r="AS705" s="9">
        <v>1</v>
      </c>
      <c r="AT705" s="1"/>
      <c r="AU705" s="1"/>
      <c r="AV705" s="4"/>
    </row>
    <row r="706" spans="1:48">
      <c r="A706" s="1"/>
      <c r="B706" s="72" t="s">
        <v>2325</v>
      </c>
      <c r="C706" s="72" t="s">
        <v>229</v>
      </c>
      <c r="D706" s="72" t="s">
        <v>762</v>
      </c>
      <c r="E706" s="8" t="s">
        <v>2719</v>
      </c>
      <c r="F706" s="73" t="s">
        <v>4697</v>
      </c>
      <c r="G706" s="72" t="s">
        <v>4852</v>
      </c>
      <c r="H706" s="8" t="s">
        <v>291</v>
      </c>
      <c r="I706" s="8" t="s">
        <v>292</v>
      </c>
      <c r="J706" s="8">
        <v>24801</v>
      </c>
      <c r="K706" s="8" t="s">
        <v>3126</v>
      </c>
      <c r="L706" s="4" t="s">
        <v>3994</v>
      </c>
      <c r="M706" s="8"/>
      <c r="N706" s="8" t="s">
        <v>4534</v>
      </c>
      <c r="O706" s="8">
        <v>624</v>
      </c>
      <c r="P706" s="8"/>
      <c r="Q706" s="4"/>
      <c r="R706" s="4" t="s">
        <v>2727</v>
      </c>
      <c r="S706" s="8" t="s">
        <v>1727</v>
      </c>
      <c r="T706" s="1">
        <v>40868</v>
      </c>
      <c r="U706" s="77" t="str">
        <f t="shared" si="137"/>
        <v>Y</v>
      </c>
      <c r="V706" s="77" t="str">
        <f t="shared" si="138"/>
        <v>Y</v>
      </c>
      <c r="W706" s="32">
        <v>13080.76</v>
      </c>
      <c r="X706" s="8" t="s">
        <v>2756</v>
      </c>
      <c r="Y706" s="1"/>
      <c r="Z706" s="1">
        <v>41039</v>
      </c>
      <c r="AA706" s="84" t="str">
        <f t="shared" si="139"/>
        <v>Y</v>
      </c>
      <c r="AB706" s="33">
        <v>352</v>
      </c>
      <c r="AC706" s="15">
        <f t="shared" si="140"/>
        <v>352</v>
      </c>
      <c r="AD706" s="1">
        <v>41153</v>
      </c>
      <c r="AE706" s="92" t="str">
        <f t="shared" si="141"/>
        <v>Complete</v>
      </c>
      <c r="AF706" s="1">
        <v>41205</v>
      </c>
      <c r="AG706" s="8" t="s">
        <v>2756</v>
      </c>
      <c r="AH706" s="89" t="str">
        <f t="shared" si="142"/>
        <v>No Build Required</v>
      </c>
      <c r="AI706" s="1" t="s">
        <v>4508</v>
      </c>
      <c r="AJ706" s="1" t="s">
        <v>4508</v>
      </c>
      <c r="AK706" s="84" t="str">
        <f>IF(Q706="",IF(U706="N","N/A",IF(AL706="","TBD",IF(AL706="N/A","N/A",IF(ISNUMBER(AL706),"Complete","")))),"Removed")</f>
        <v>Complete</v>
      </c>
      <c r="AL706" s="93">
        <v>41215</v>
      </c>
      <c r="AM706" s="89" t="str">
        <f>IF(Q706="",IF(AO706="","TBD",IF(AO706="N/A","N/A",IF(ISNUMBER(AO706),"Complete","TBD"))),"N/A")</f>
        <v>Complete</v>
      </c>
      <c r="AN706" s="1"/>
      <c r="AO706" s="93">
        <v>41220</v>
      </c>
      <c r="AP706" s="97" t="str">
        <f>IF(Q706="",IF(AK706="Complete",IF(AM706="TBD","Waiting on Router","Ready"),"Pending Fiber Completion"),"Removed")</f>
        <v>Ready</v>
      </c>
      <c r="AQ706" s="1"/>
      <c r="AR706" s="4"/>
      <c r="AS706" s="9">
        <v>1</v>
      </c>
      <c r="AT706" s="1"/>
      <c r="AU706" s="1"/>
      <c r="AV706" s="4"/>
    </row>
    <row r="707" spans="1:48">
      <c r="A707" s="1"/>
      <c r="B707" s="72" t="s">
        <v>2326</v>
      </c>
      <c r="C707" s="72" t="s">
        <v>229</v>
      </c>
      <c r="D707" s="72" t="s">
        <v>762</v>
      </c>
      <c r="E707" s="8" t="s">
        <v>2719</v>
      </c>
      <c r="F707" s="73" t="s">
        <v>4700</v>
      </c>
      <c r="G707" s="72" t="s">
        <v>4852</v>
      </c>
      <c r="H707" s="8" t="s">
        <v>293</v>
      </c>
      <c r="I707" s="8" t="s">
        <v>292</v>
      </c>
      <c r="J707" s="8">
        <v>24801</v>
      </c>
      <c r="K707" s="8" t="s">
        <v>3125</v>
      </c>
      <c r="L707" s="4" t="s">
        <v>3994</v>
      </c>
      <c r="M707" s="8"/>
      <c r="N707" s="8" t="s">
        <v>4535</v>
      </c>
      <c r="O707" s="8">
        <v>625</v>
      </c>
      <c r="P707" s="8" t="s">
        <v>4701</v>
      </c>
      <c r="Q707" s="4"/>
      <c r="R707" s="4" t="s">
        <v>2727</v>
      </c>
      <c r="S707" s="8" t="s">
        <v>1727</v>
      </c>
      <c r="T707" s="1">
        <v>40750</v>
      </c>
      <c r="U707" s="77" t="str">
        <f t="shared" si="137"/>
        <v>Y</v>
      </c>
      <c r="V707" s="77" t="str">
        <f t="shared" si="138"/>
        <v>Y</v>
      </c>
      <c r="W707" s="32">
        <v>8984.2999999999993</v>
      </c>
      <c r="X707" s="8" t="s">
        <v>2756</v>
      </c>
      <c r="Y707" s="1"/>
      <c r="Z707" s="1">
        <v>40765</v>
      </c>
      <c r="AA707" s="84" t="str">
        <f t="shared" si="139"/>
        <v>Y</v>
      </c>
      <c r="AB707" s="33"/>
      <c r="AC707" s="15" t="str">
        <f t="shared" si="140"/>
        <v>TBD</v>
      </c>
      <c r="AD707" s="1">
        <v>41153</v>
      </c>
      <c r="AE707" s="92" t="str">
        <f t="shared" si="141"/>
        <v>Complete</v>
      </c>
      <c r="AF707" s="1">
        <v>40968</v>
      </c>
      <c r="AG707" s="8" t="s">
        <v>2756</v>
      </c>
      <c r="AH707" s="89" t="str">
        <f t="shared" si="142"/>
        <v>No Build Required</v>
      </c>
      <c r="AI707" s="1" t="s">
        <v>4508</v>
      </c>
      <c r="AJ707" s="1" t="s">
        <v>4508</v>
      </c>
      <c r="AK707" s="84" t="str">
        <f>IF(Q707="",IF(U707="N","N/A",IF(AL707="","TBD",IF(AL707="N/A","N/A",IF(ISNUMBER(AL707),"Complete","")))),"Removed")</f>
        <v>Complete</v>
      </c>
      <c r="AL707" s="93">
        <v>40968</v>
      </c>
      <c r="AM707" s="89" t="str">
        <f>IF(Q707="",IF(AO707="","TBD",IF(AO707="N/A","N/A",IF(ISNUMBER(AO707),"Complete","TBD"))),"N/A")</f>
        <v>Complete</v>
      </c>
      <c r="AN707" s="1">
        <v>40976</v>
      </c>
      <c r="AO707" s="93">
        <v>40970</v>
      </c>
      <c r="AP707" s="97" t="str">
        <f>IF(Q707="",IF(AK707="Complete",IF(AM707="TBD","Waiting on Router","Ready"),"Pending Fiber Completion"),"Removed")</f>
        <v>Ready</v>
      </c>
      <c r="AQ707" s="1">
        <v>40976</v>
      </c>
      <c r="AR707" s="4"/>
      <c r="AS707" s="9">
        <v>1</v>
      </c>
      <c r="AT707" s="1"/>
      <c r="AU707" s="1"/>
      <c r="AV707" s="4"/>
    </row>
    <row r="708" spans="1:48">
      <c r="A708" s="1"/>
      <c r="B708" s="72" t="s">
        <v>2327</v>
      </c>
      <c r="C708" s="72" t="s">
        <v>229</v>
      </c>
      <c r="D708" s="72" t="s">
        <v>762</v>
      </c>
      <c r="E708" s="8" t="s">
        <v>2719</v>
      </c>
      <c r="F708" s="73" t="s">
        <v>1712</v>
      </c>
      <c r="G708" s="72" t="s">
        <v>4852</v>
      </c>
      <c r="H708" s="8" t="s">
        <v>1713</v>
      </c>
      <c r="I708" s="8" t="s">
        <v>292</v>
      </c>
      <c r="J708" s="8">
        <v>24801</v>
      </c>
      <c r="K708" s="8" t="s">
        <v>3124</v>
      </c>
      <c r="L708" s="4" t="s">
        <v>4000</v>
      </c>
      <c r="M708" s="8"/>
      <c r="N708" s="8" t="s">
        <v>4536</v>
      </c>
      <c r="O708" s="8">
        <v>626</v>
      </c>
      <c r="P708" s="8"/>
      <c r="Q708" s="4"/>
      <c r="R708" s="4" t="s">
        <v>2727</v>
      </c>
      <c r="S708" s="8" t="s">
        <v>1727</v>
      </c>
      <c r="T708" s="1">
        <v>40816</v>
      </c>
      <c r="U708" s="77" t="str">
        <f t="shared" si="137"/>
        <v>Y</v>
      </c>
      <c r="V708" s="77" t="str">
        <f t="shared" si="138"/>
        <v>Y</v>
      </c>
      <c r="W708" s="32">
        <v>18678.27</v>
      </c>
      <c r="X708" s="8" t="s">
        <v>2756</v>
      </c>
      <c r="Y708" s="1"/>
      <c r="Z708" s="1">
        <v>40822</v>
      </c>
      <c r="AA708" s="84" t="str">
        <f t="shared" si="139"/>
        <v>Y</v>
      </c>
      <c r="AB708" s="33">
        <v>1792</v>
      </c>
      <c r="AC708" s="15">
        <f t="shared" si="140"/>
        <v>1792</v>
      </c>
      <c r="AD708" s="1">
        <v>41153</v>
      </c>
      <c r="AE708" s="92" t="str">
        <f t="shared" si="141"/>
        <v>Complete</v>
      </c>
      <c r="AF708" s="1">
        <v>40968</v>
      </c>
      <c r="AG708" s="8" t="s">
        <v>2756</v>
      </c>
      <c r="AH708" s="89" t="str">
        <f t="shared" si="142"/>
        <v>No Build Required</v>
      </c>
      <c r="AI708" s="1" t="s">
        <v>4508</v>
      </c>
      <c r="AJ708" s="1" t="s">
        <v>4508</v>
      </c>
      <c r="AK708" s="84" t="str">
        <f>IF(Q708="",IF(U708="N","N/A",IF(AL708="","TBD",IF(AL708="N/A","N/A",IF(ISNUMBER(AL708),"Complete","")))),"Removed")</f>
        <v>Complete</v>
      </c>
      <c r="AL708" s="93">
        <v>40968</v>
      </c>
      <c r="AM708" s="89" t="str">
        <f>IF(Q708="",IF(AO708="","TBD",IF(AO708="N/A","N/A",IF(ISNUMBER(AO708),"Complete","TBD"))),"N/A")</f>
        <v>Complete</v>
      </c>
      <c r="AN708" s="1"/>
      <c r="AO708" s="93">
        <v>41220</v>
      </c>
      <c r="AP708" s="97" t="str">
        <f>IF(Q708="",IF(AK708="Complete",IF(AM708="TBD","Waiting on Router","Ready"),"Pending Fiber Completion"),"Removed")</f>
        <v>Ready</v>
      </c>
      <c r="AQ708" s="1"/>
      <c r="AR708" s="4"/>
      <c r="AS708" s="9">
        <v>1</v>
      </c>
      <c r="AT708" s="1"/>
      <c r="AU708" s="1"/>
      <c r="AV708" s="4"/>
    </row>
    <row r="709" spans="1:48">
      <c r="A709" s="2">
        <v>40753</v>
      </c>
      <c r="B709" s="73" t="s">
        <v>2328</v>
      </c>
      <c r="C709" s="73" t="s">
        <v>229</v>
      </c>
      <c r="D709" s="73" t="s">
        <v>774</v>
      </c>
      <c r="E709" s="3" t="s">
        <v>2719</v>
      </c>
      <c r="F709" s="73" t="s">
        <v>1065</v>
      </c>
      <c r="G709" s="73" t="s">
        <v>4851</v>
      </c>
      <c r="H709" s="4" t="s">
        <v>6231</v>
      </c>
      <c r="I709" s="4" t="s">
        <v>6232</v>
      </c>
      <c r="J709" s="4">
        <v>24808</v>
      </c>
      <c r="K709" s="4" t="s">
        <v>6233</v>
      </c>
      <c r="L709" s="4" t="s">
        <v>3721</v>
      </c>
      <c r="M709" s="4" t="s">
        <v>3722</v>
      </c>
      <c r="N709" s="4" t="s">
        <v>6234</v>
      </c>
      <c r="O709" s="4">
        <v>1</v>
      </c>
      <c r="P709" s="3"/>
      <c r="Q709" s="4"/>
      <c r="R709" s="4" t="s">
        <v>4071</v>
      </c>
      <c r="S709" s="4" t="s">
        <v>2713</v>
      </c>
      <c r="T709" s="2"/>
      <c r="U709" s="77" t="str">
        <f t="shared" si="137"/>
        <v>N</v>
      </c>
      <c r="V709" s="77" t="str">
        <f t="shared" si="138"/>
        <v>N/A</v>
      </c>
      <c r="W709" s="34"/>
      <c r="X709" s="4" t="s">
        <v>4508</v>
      </c>
      <c r="Y709" s="2"/>
      <c r="Z709" s="2"/>
      <c r="AA709" s="84" t="str">
        <f t="shared" si="139"/>
        <v>N/A</v>
      </c>
      <c r="AB709" s="35">
        <v>0</v>
      </c>
      <c r="AC709" s="15">
        <f t="shared" si="140"/>
        <v>0</v>
      </c>
      <c r="AD709" s="2"/>
      <c r="AE709" s="92" t="str">
        <f t="shared" si="141"/>
        <v>N/A</v>
      </c>
      <c r="AF709" s="2"/>
      <c r="AG709" s="4" t="s">
        <v>2756</v>
      </c>
      <c r="AH709" s="89" t="str">
        <f t="shared" si="142"/>
        <v>No Build Required</v>
      </c>
      <c r="AI709" s="2" t="s">
        <v>4508</v>
      </c>
      <c r="AJ709" s="2" t="s">
        <v>4508</v>
      </c>
      <c r="AK709" s="84" t="str">
        <f>IF(Q709="",IF(U709="N","N/A",IF(AL709="","TBD",IF(AL709="N/A","N/A",IF(ISNUMBER(AL709),"Complete","")))),"Removed")</f>
        <v>N/A</v>
      </c>
      <c r="AL709" s="93" t="s">
        <v>4508</v>
      </c>
      <c r="AM709" s="89" t="str">
        <f>IF(Q709="",IF(AO709="","TBD",IF(AO709="N/A","N/A",IF(ISNUMBER(AO709),"Complete","TBD"))),"N/A")</f>
        <v>Complete</v>
      </c>
      <c r="AN709" s="2">
        <v>40912</v>
      </c>
      <c r="AO709" s="94">
        <v>40890</v>
      </c>
      <c r="AP709" s="97" t="str">
        <f>IF(Q709="",IF(AK709="N/A",IF(AM709="TBD","Waiting on Router","Ready"),"TBD"),"Removed")</f>
        <v>Ready</v>
      </c>
      <c r="AQ709" s="2">
        <v>40913</v>
      </c>
      <c r="AR709" s="4"/>
      <c r="AS709" s="7">
        <v>1</v>
      </c>
      <c r="AT709" s="2"/>
      <c r="AU709" s="2"/>
      <c r="AV709" s="4"/>
    </row>
    <row r="710" spans="1:48">
      <c r="A710" s="1">
        <v>40753</v>
      </c>
      <c r="B710" s="72" t="s">
        <v>2329</v>
      </c>
      <c r="C710" s="72" t="s">
        <v>229</v>
      </c>
      <c r="D710" s="72" t="s">
        <v>774</v>
      </c>
      <c r="E710" s="18" t="s">
        <v>2719</v>
      </c>
      <c r="F710" s="73" t="s">
        <v>1066</v>
      </c>
      <c r="G710" s="72" t="s">
        <v>4851</v>
      </c>
      <c r="H710" s="8" t="s">
        <v>6235</v>
      </c>
      <c r="I710" s="8" t="s">
        <v>6236</v>
      </c>
      <c r="J710" s="8">
        <v>24816</v>
      </c>
      <c r="K710" s="8" t="s">
        <v>6237</v>
      </c>
      <c r="L710" s="4" t="s">
        <v>3721</v>
      </c>
      <c r="M710" s="8" t="s">
        <v>3722</v>
      </c>
      <c r="N710" s="8" t="s">
        <v>6238</v>
      </c>
      <c r="O710" s="8">
        <v>4</v>
      </c>
      <c r="P710" s="18"/>
      <c r="Q710" s="4"/>
      <c r="R710" s="4" t="s">
        <v>4071</v>
      </c>
      <c r="S710" s="8" t="s">
        <v>2713</v>
      </c>
      <c r="T710" s="1"/>
      <c r="U710" s="77" t="str">
        <f t="shared" si="137"/>
        <v>N</v>
      </c>
      <c r="V710" s="77" t="str">
        <f t="shared" si="138"/>
        <v>N/A</v>
      </c>
      <c r="W710" s="32"/>
      <c r="X710" s="8" t="s">
        <v>4508</v>
      </c>
      <c r="Y710" s="1"/>
      <c r="Z710" s="1"/>
      <c r="AA710" s="84" t="str">
        <f t="shared" si="139"/>
        <v>N/A</v>
      </c>
      <c r="AB710" s="33">
        <v>0</v>
      </c>
      <c r="AC710" s="15">
        <f t="shared" si="140"/>
        <v>0</v>
      </c>
      <c r="AD710" s="1"/>
      <c r="AE710" s="92" t="str">
        <f t="shared" si="141"/>
        <v>N/A</v>
      </c>
      <c r="AF710" s="1"/>
      <c r="AG710" s="8" t="s">
        <v>2756</v>
      </c>
      <c r="AH710" s="89" t="str">
        <f t="shared" si="142"/>
        <v>No Build Required</v>
      </c>
      <c r="AI710" s="1" t="s">
        <v>4508</v>
      </c>
      <c r="AJ710" s="1" t="s">
        <v>4508</v>
      </c>
      <c r="AK710" s="84" t="str">
        <f>IF(Q710="",IF(U710="N","N/A",IF(AL710="","TBD",IF(AL710="N/A","N/A",IF(ISNUMBER(AL710),"Complete","")))),"Removed")</f>
        <v>N/A</v>
      </c>
      <c r="AL710" s="93" t="s">
        <v>4508</v>
      </c>
      <c r="AM710" s="89" t="str">
        <f>IF(Q710="",IF(AO710="","TBD",IF(AO710="N/A","N/A",IF(ISNUMBER(AO710),"Complete","TBD"))),"N/A")</f>
        <v>Complete</v>
      </c>
      <c r="AN710" s="1">
        <v>40912</v>
      </c>
      <c r="AO710" s="93">
        <v>40889</v>
      </c>
      <c r="AP710" s="97" t="str">
        <f>IF(Q710="",IF(AK710="N/A",IF(AM710="TBD","Waiting on Router","Ready"),"TBD"),"Removed")</f>
        <v>Ready</v>
      </c>
      <c r="AQ710" s="1">
        <v>40913</v>
      </c>
      <c r="AR710" s="4"/>
      <c r="AS710" s="9">
        <v>1</v>
      </c>
      <c r="AT710" s="1"/>
      <c r="AU710" s="1"/>
      <c r="AV710" s="4"/>
    </row>
    <row r="711" spans="1:48">
      <c r="A711" s="1"/>
      <c r="B711" s="72" t="s">
        <v>2330</v>
      </c>
      <c r="C711" s="72" t="s">
        <v>229</v>
      </c>
      <c r="D711" s="72" t="s">
        <v>774</v>
      </c>
      <c r="E711" s="18" t="s">
        <v>2719</v>
      </c>
      <c r="F711" s="73" t="s">
        <v>1067</v>
      </c>
      <c r="G711" s="72" t="s">
        <v>4852</v>
      </c>
      <c r="H711" s="8" t="s">
        <v>1068</v>
      </c>
      <c r="I711" s="8" t="s">
        <v>430</v>
      </c>
      <c r="J711" s="8">
        <v>24844</v>
      </c>
      <c r="K711" s="8" t="s">
        <v>3123</v>
      </c>
      <c r="L711" s="4" t="s">
        <v>3721</v>
      </c>
      <c r="M711" s="8" t="s">
        <v>3722</v>
      </c>
      <c r="N711" s="8" t="s">
        <v>2729</v>
      </c>
      <c r="O711" s="8">
        <v>5</v>
      </c>
      <c r="P711" s="18"/>
      <c r="Q711" s="4"/>
      <c r="R711" s="4" t="s">
        <v>2727</v>
      </c>
      <c r="S711" s="8" t="s">
        <v>2713</v>
      </c>
      <c r="T711" s="1">
        <v>40886</v>
      </c>
      <c r="U711" s="85" t="str">
        <f t="shared" si="137"/>
        <v>Y</v>
      </c>
      <c r="V711" s="85" t="str">
        <f t="shared" si="138"/>
        <v>Y</v>
      </c>
      <c r="W711" s="32">
        <v>29974.53</v>
      </c>
      <c r="X711" s="8" t="s">
        <v>2756</v>
      </c>
      <c r="Y711" s="1"/>
      <c r="Z711" s="1">
        <v>41103</v>
      </c>
      <c r="AA711" s="84" t="str">
        <f t="shared" si="139"/>
        <v>Y</v>
      </c>
      <c r="AB711" s="33">
        <v>3484</v>
      </c>
      <c r="AC711" s="15">
        <f t="shared" si="140"/>
        <v>3484</v>
      </c>
      <c r="AD711" s="1">
        <v>41153</v>
      </c>
      <c r="AE711" s="92" t="str">
        <f t="shared" si="141"/>
        <v>Complete</v>
      </c>
      <c r="AF711" s="1"/>
      <c r="AG711" s="8" t="s">
        <v>2756</v>
      </c>
      <c r="AH711" s="89" t="str">
        <f t="shared" si="142"/>
        <v>No Build Required</v>
      </c>
      <c r="AI711" s="1" t="s">
        <v>4508</v>
      </c>
      <c r="AJ711" s="1" t="s">
        <v>4508</v>
      </c>
      <c r="AK711" s="84" t="str">
        <f>IF(Q711="",IF(U711="N","N/A",IF(AL711="","TBD",IF(AL711="N/A","N/A",IF(ISNUMBER(AL711),"Complete","")))),"Removed")</f>
        <v>Complete</v>
      </c>
      <c r="AL711" s="93">
        <v>41225</v>
      </c>
      <c r="AM711" s="89" t="str">
        <f>IF(Q711="",IF(AO711="","TBD",IF(AO711="N/A","N/A",IF(ISNUMBER(AO711),"Complete","TBD"))),"N/A")</f>
        <v>Complete</v>
      </c>
      <c r="AN711" s="1"/>
      <c r="AO711" s="93">
        <v>40889</v>
      </c>
      <c r="AP711" s="97" t="str">
        <f>IF(Q711="",IF(AK711="Complete",IF(AM711="TBD","Waiting on Router","Ready"),"Pending Fiber Completion"),"Removed")</f>
        <v>Ready</v>
      </c>
      <c r="AQ711" s="1"/>
      <c r="AR711" s="4"/>
      <c r="AS711" s="9">
        <v>1</v>
      </c>
      <c r="AT711" s="1"/>
      <c r="AU711" s="1"/>
      <c r="AV711" s="4"/>
    </row>
    <row r="712" spans="1:48">
      <c r="A712" s="1">
        <v>40753</v>
      </c>
      <c r="B712" s="72" t="s">
        <v>2331</v>
      </c>
      <c r="C712" s="72" t="s">
        <v>229</v>
      </c>
      <c r="D712" s="72" t="s">
        <v>774</v>
      </c>
      <c r="E712" s="18" t="s">
        <v>2719</v>
      </c>
      <c r="F712" s="73" t="s">
        <v>1069</v>
      </c>
      <c r="G712" s="72" t="s">
        <v>4851</v>
      </c>
      <c r="H712" s="8" t="s">
        <v>6239</v>
      </c>
      <c r="I712" s="8" t="s">
        <v>6240</v>
      </c>
      <c r="J712" s="8">
        <v>24853</v>
      </c>
      <c r="K712" s="8" t="s">
        <v>6241</v>
      </c>
      <c r="L712" s="4" t="s">
        <v>3721</v>
      </c>
      <c r="M712" s="8" t="s">
        <v>3722</v>
      </c>
      <c r="N712" s="8" t="s">
        <v>6242</v>
      </c>
      <c r="O712" s="8">
        <v>7</v>
      </c>
      <c r="P712" s="18"/>
      <c r="Q712" s="4"/>
      <c r="R712" s="4" t="s">
        <v>4071</v>
      </c>
      <c r="S712" s="8" t="s">
        <v>2713</v>
      </c>
      <c r="T712" s="1"/>
      <c r="U712" s="77" t="str">
        <f t="shared" si="137"/>
        <v>N</v>
      </c>
      <c r="V712" s="77" t="str">
        <f t="shared" si="138"/>
        <v>N/A</v>
      </c>
      <c r="W712" s="32"/>
      <c r="X712" s="8" t="s">
        <v>4508</v>
      </c>
      <c r="Y712" s="1"/>
      <c r="Z712" s="1"/>
      <c r="AA712" s="84" t="str">
        <f t="shared" si="139"/>
        <v>N/A</v>
      </c>
      <c r="AB712" s="33">
        <v>0</v>
      </c>
      <c r="AC712" s="15">
        <f t="shared" si="140"/>
        <v>0</v>
      </c>
      <c r="AD712" s="1"/>
      <c r="AE712" s="92" t="str">
        <f t="shared" si="141"/>
        <v>N/A</v>
      </c>
      <c r="AF712" s="1"/>
      <c r="AG712" s="8" t="s">
        <v>2756</v>
      </c>
      <c r="AH712" s="89" t="str">
        <f t="shared" si="142"/>
        <v>No Build Required</v>
      </c>
      <c r="AI712" s="1" t="s">
        <v>4508</v>
      </c>
      <c r="AJ712" s="1" t="s">
        <v>4508</v>
      </c>
      <c r="AK712" s="84" t="str">
        <f>IF(Q712="",IF(U712="N","N/A",IF(AL712="","TBD",IF(AL712="N/A","N/A",IF(ISNUMBER(AL712),"Complete","")))),"Removed")</f>
        <v>N/A</v>
      </c>
      <c r="AL712" s="93" t="s">
        <v>4508</v>
      </c>
      <c r="AM712" s="89" t="str">
        <f>IF(Q712="",IF(AO712="","TBD",IF(AO712="N/A","N/A",IF(ISNUMBER(AO712),"Complete","TBD"))),"N/A")</f>
        <v>Complete</v>
      </c>
      <c r="AN712" s="1">
        <v>40912</v>
      </c>
      <c r="AO712" s="93">
        <v>40891</v>
      </c>
      <c r="AP712" s="97" t="str">
        <f>IF(Q712="",IF(AK712="N/A",IF(AM712="TBD","Waiting on Router","Ready"),"TBD"),"Removed")</f>
        <v>Ready</v>
      </c>
      <c r="AQ712" s="1">
        <v>40913</v>
      </c>
      <c r="AR712" s="4"/>
      <c r="AS712" s="9">
        <v>1</v>
      </c>
      <c r="AT712" s="1"/>
      <c r="AU712" s="1"/>
      <c r="AV712" s="4"/>
    </row>
    <row r="713" spans="1:48">
      <c r="A713" s="1">
        <v>40753</v>
      </c>
      <c r="B713" s="72" t="s">
        <v>2332</v>
      </c>
      <c r="C713" s="72" t="s">
        <v>229</v>
      </c>
      <c r="D713" s="72" t="s">
        <v>774</v>
      </c>
      <c r="E713" s="18" t="s">
        <v>2719</v>
      </c>
      <c r="F713" s="73" t="s">
        <v>1070</v>
      </c>
      <c r="G713" s="72" t="s">
        <v>4851</v>
      </c>
      <c r="H713" s="8" t="s">
        <v>6243</v>
      </c>
      <c r="I713" s="8" t="s">
        <v>292</v>
      </c>
      <c r="J713" s="8">
        <v>24801</v>
      </c>
      <c r="K713" s="8" t="s">
        <v>6244</v>
      </c>
      <c r="L713" s="4" t="s">
        <v>3721</v>
      </c>
      <c r="M713" s="8" t="s">
        <v>3722</v>
      </c>
      <c r="N713" s="8" t="s">
        <v>6245</v>
      </c>
      <c r="O713" s="8">
        <v>8</v>
      </c>
      <c r="P713" s="18"/>
      <c r="Q713" s="4"/>
      <c r="R713" s="4" t="s">
        <v>4071</v>
      </c>
      <c r="S713" s="8" t="s">
        <v>2713</v>
      </c>
      <c r="T713" s="1"/>
      <c r="U713" s="77" t="str">
        <f t="shared" si="137"/>
        <v>N</v>
      </c>
      <c r="V713" s="77" t="str">
        <f t="shared" si="138"/>
        <v>N/A</v>
      </c>
      <c r="W713" s="32"/>
      <c r="X713" s="8" t="s">
        <v>4508</v>
      </c>
      <c r="Y713" s="1"/>
      <c r="Z713" s="1"/>
      <c r="AA713" s="84" t="str">
        <f t="shared" si="139"/>
        <v>N/A</v>
      </c>
      <c r="AB713" s="33">
        <v>0</v>
      </c>
      <c r="AC713" s="15">
        <f t="shared" si="140"/>
        <v>0</v>
      </c>
      <c r="AD713" s="1"/>
      <c r="AE713" s="92" t="str">
        <f t="shared" si="141"/>
        <v>N/A</v>
      </c>
      <c r="AF713" s="1"/>
      <c r="AG713" s="8" t="s">
        <v>2756</v>
      </c>
      <c r="AH713" s="89" t="str">
        <f t="shared" si="142"/>
        <v>No Build Required</v>
      </c>
      <c r="AI713" s="1" t="s">
        <v>4508</v>
      </c>
      <c r="AJ713" s="1" t="s">
        <v>4508</v>
      </c>
      <c r="AK713" s="84" t="str">
        <f>IF(Q713="",IF(U713="N","N/A",IF(AL713="","TBD",IF(AL713="N/A","N/A",IF(ISNUMBER(AL713),"Complete","")))),"Removed")</f>
        <v>N/A</v>
      </c>
      <c r="AL713" s="93" t="s">
        <v>4508</v>
      </c>
      <c r="AM713" s="89" t="str">
        <f>IF(Q713="",IF(AO713="","TBD",IF(AO713="N/A","N/A",IF(ISNUMBER(AO713),"Complete","TBD"))),"N/A")</f>
        <v>Complete</v>
      </c>
      <c r="AN713" s="1">
        <v>40912</v>
      </c>
      <c r="AO713" s="93">
        <v>40781</v>
      </c>
      <c r="AP713" s="97" t="str">
        <f>IF(Q713="",IF(AK713="N/A",IF(AM713="TBD","Waiting on Router","Ready"),"TBD"),"Removed")</f>
        <v>Ready</v>
      </c>
      <c r="AQ713" s="1">
        <v>40913</v>
      </c>
      <c r="AR713" s="4"/>
      <c r="AS713" s="9">
        <v>1</v>
      </c>
      <c r="AT713" s="1"/>
      <c r="AU713" s="1"/>
      <c r="AV713" s="4"/>
    </row>
    <row r="714" spans="1:48">
      <c r="A714" s="1">
        <v>40753</v>
      </c>
      <c r="B714" s="72" t="s">
        <v>2333</v>
      </c>
      <c r="C714" s="72" t="s">
        <v>229</v>
      </c>
      <c r="D714" s="72" t="s">
        <v>774</v>
      </c>
      <c r="E714" s="18" t="s">
        <v>2719</v>
      </c>
      <c r="F714" s="73" t="s">
        <v>1071</v>
      </c>
      <c r="G714" s="72" t="s">
        <v>4851</v>
      </c>
      <c r="H714" s="8" t="s">
        <v>6246</v>
      </c>
      <c r="I714" s="8" t="s">
        <v>292</v>
      </c>
      <c r="J714" s="8">
        <v>24801</v>
      </c>
      <c r="K714" s="8" t="s">
        <v>6247</v>
      </c>
      <c r="L714" s="4" t="s">
        <v>3721</v>
      </c>
      <c r="M714" s="8" t="s">
        <v>3722</v>
      </c>
      <c r="N714" s="8" t="s">
        <v>6248</v>
      </c>
      <c r="O714" s="8">
        <v>9</v>
      </c>
      <c r="P714" s="18"/>
      <c r="Q714" s="4"/>
      <c r="R714" s="4" t="s">
        <v>4071</v>
      </c>
      <c r="S714" s="8" t="s">
        <v>2713</v>
      </c>
      <c r="T714" s="1"/>
      <c r="U714" s="77" t="str">
        <f t="shared" si="137"/>
        <v>N</v>
      </c>
      <c r="V714" s="77" t="str">
        <f t="shared" si="138"/>
        <v>N/A</v>
      </c>
      <c r="W714" s="32"/>
      <c r="X714" s="8" t="s">
        <v>4508</v>
      </c>
      <c r="Y714" s="1"/>
      <c r="Z714" s="1"/>
      <c r="AA714" s="84" t="str">
        <f t="shared" si="139"/>
        <v>N/A</v>
      </c>
      <c r="AB714" s="33">
        <v>0</v>
      </c>
      <c r="AC714" s="15">
        <f t="shared" si="140"/>
        <v>0</v>
      </c>
      <c r="AD714" s="1"/>
      <c r="AE714" s="92" t="str">
        <f t="shared" si="141"/>
        <v>N/A</v>
      </c>
      <c r="AF714" s="1"/>
      <c r="AG714" s="8" t="s">
        <v>2756</v>
      </c>
      <c r="AH714" s="89" t="str">
        <f t="shared" si="142"/>
        <v>No Build Required</v>
      </c>
      <c r="AI714" s="1" t="s">
        <v>4508</v>
      </c>
      <c r="AJ714" s="1" t="s">
        <v>4508</v>
      </c>
      <c r="AK714" s="84" t="str">
        <f>IF(Q714="",IF(U714="N","N/A",IF(AL714="","TBD",IF(AL714="N/A","N/A",IF(ISNUMBER(AL714),"Complete","")))),"Removed")</f>
        <v>N/A</v>
      </c>
      <c r="AL714" s="93" t="s">
        <v>4508</v>
      </c>
      <c r="AM714" s="89" t="str">
        <f>IF(Q714="",IF(AO714="","TBD",IF(AO714="N/A","N/A",IF(ISNUMBER(AO714),"Complete","TBD"))),"N/A")</f>
        <v>Complete</v>
      </c>
      <c r="AN714" s="1">
        <v>40912</v>
      </c>
      <c r="AO714" s="93">
        <v>40891</v>
      </c>
      <c r="AP714" s="97" t="str">
        <f>IF(Q714="",IF(AK714="N/A",IF(AM714="TBD","Waiting on Router","Ready"),"TBD"),"Removed")</f>
        <v>Ready</v>
      </c>
      <c r="AQ714" s="1">
        <v>40913</v>
      </c>
      <c r="AR714" s="4"/>
      <c r="AS714" s="9">
        <v>1</v>
      </c>
      <c r="AT714" s="1"/>
      <c r="AU714" s="1"/>
      <c r="AV714" s="4"/>
    </row>
    <row r="715" spans="1:48">
      <c r="A715" s="1"/>
      <c r="B715" s="72" t="s">
        <v>2334</v>
      </c>
      <c r="C715" s="72" t="s">
        <v>229</v>
      </c>
      <c r="D715" s="72" t="s">
        <v>774</v>
      </c>
      <c r="E715" s="18" t="s">
        <v>2719</v>
      </c>
      <c r="F715" s="73" t="s">
        <v>1072</v>
      </c>
      <c r="G715" s="72" t="s">
        <v>4852</v>
      </c>
      <c r="H715" s="8" t="s">
        <v>1073</v>
      </c>
      <c r="I715" s="8" t="s">
        <v>292</v>
      </c>
      <c r="J715" s="8">
        <v>24801</v>
      </c>
      <c r="K715" s="8" t="s">
        <v>3120</v>
      </c>
      <c r="L715" s="4" t="s">
        <v>3721</v>
      </c>
      <c r="M715" s="8" t="s">
        <v>3722</v>
      </c>
      <c r="N715" s="8" t="s">
        <v>2731</v>
      </c>
      <c r="O715" s="8">
        <v>10</v>
      </c>
      <c r="P715" s="18"/>
      <c r="Q715" s="4"/>
      <c r="R715" s="4" t="s">
        <v>2727</v>
      </c>
      <c r="S715" s="8" t="s">
        <v>2713</v>
      </c>
      <c r="T715" s="1">
        <v>40844</v>
      </c>
      <c r="U715" s="85" t="str">
        <f t="shared" si="137"/>
        <v>Y</v>
      </c>
      <c r="V715" s="85" t="str">
        <f t="shared" si="138"/>
        <v>Y</v>
      </c>
      <c r="W715" s="32">
        <v>13467.13</v>
      </c>
      <c r="X715" s="8" t="s">
        <v>2756</v>
      </c>
      <c r="Y715" s="1"/>
      <c r="Z715" s="1">
        <v>40854</v>
      </c>
      <c r="AA715" s="84" t="str">
        <f t="shared" si="139"/>
        <v>Y</v>
      </c>
      <c r="AB715" s="33">
        <v>676</v>
      </c>
      <c r="AC715" s="15">
        <f t="shared" si="140"/>
        <v>676</v>
      </c>
      <c r="AD715" s="1">
        <v>41153</v>
      </c>
      <c r="AE715" s="92" t="str">
        <f t="shared" si="141"/>
        <v>Complete</v>
      </c>
      <c r="AF715" s="1">
        <v>40970</v>
      </c>
      <c r="AG715" s="8" t="s">
        <v>2756</v>
      </c>
      <c r="AH715" s="89" t="str">
        <f t="shared" si="142"/>
        <v>No Build Required</v>
      </c>
      <c r="AI715" s="1" t="s">
        <v>4508</v>
      </c>
      <c r="AJ715" s="1" t="s">
        <v>4508</v>
      </c>
      <c r="AK715" s="84" t="str">
        <f>IF(Q715="",IF(U715="N","N/A",IF(AL715="","TBD",IF(AL715="N/A","N/A",IF(ISNUMBER(AL715),"Complete","")))),"Removed")</f>
        <v>Complete</v>
      </c>
      <c r="AL715" s="93">
        <v>40973</v>
      </c>
      <c r="AM715" s="89" t="str">
        <f>IF(Q715="",IF(AO715="","TBD",IF(AO715="N/A","N/A",IF(ISNUMBER(AO715),"Complete","TBD"))),"N/A")</f>
        <v>Complete</v>
      </c>
      <c r="AN715" s="1">
        <v>40976</v>
      </c>
      <c r="AO715" s="93">
        <v>41257</v>
      </c>
      <c r="AP715" s="97" t="str">
        <f>IF(Q715="",IF(AK715="Complete",IF(AM715="TBD","Waiting on Router","Ready"),"Pending Fiber Completion"),"Removed")</f>
        <v>Ready</v>
      </c>
      <c r="AQ715" s="1">
        <v>40976</v>
      </c>
      <c r="AR715" s="4"/>
      <c r="AS715" s="9">
        <v>1</v>
      </c>
      <c r="AT715" s="1"/>
      <c r="AU715" s="1"/>
      <c r="AV715" s="4"/>
    </row>
    <row r="716" spans="1:48" ht="31.5">
      <c r="A716" s="1"/>
      <c r="B716" s="72" t="s">
        <v>2335</v>
      </c>
      <c r="C716" s="72" t="s">
        <v>229</v>
      </c>
      <c r="D716" s="72" t="s">
        <v>774</v>
      </c>
      <c r="E716" s="18" t="s">
        <v>2719</v>
      </c>
      <c r="F716" s="73" t="s">
        <v>1074</v>
      </c>
      <c r="G716" s="72" t="s">
        <v>4852</v>
      </c>
      <c r="H716" s="8" t="s">
        <v>1075</v>
      </c>
      <c r="I716" s="8" t="s">
        <v>1076</v>
      </c>
      <c r="J716" s="8">
        <v>24811</v>
      </c>
      <c r="K716" s="8" t="s">
        <v>3119</v>
      </c>
      <c r="L716" s="4" t="s">
        <v>3721</v>
      </c>
      <c r="M716" s="8" t="s">
        <v>3722</v>
      </c>
      <c r="N716" s="8" t="s">
        <v>2732</v>
      </c>
      <c r="O716" s="8">
        <v>11</v>
      </c>
      <c r="P716" s="18"/>
      <c r="Q716" s="4"/>
      <c r="R716" s="4" t="s">
        <v>2727</v>
      </c>
      <c r="S716" s="8" t="s">
        <v>2713</v>
      </c>
      <c r="T716" s="1">
        <v>40878</v>
      </c>
      <c r="U716" s="85" t="str">
        <f t="shared" si="137"/>
        <v>Y</v>
      </c>
      <c r="V716" s="85" t="str">
        <f t="shared" si="138"/>
        <v>Y</v>
      </c>
      <c r="W716" s="32">
        <v>9652.35</v>
      </c>
      <c r="X716" s="8" t="s">
        <v>2756</v>
      </c>
      <c r="Y716" s="1"/>
      <c r="Z716" s="1">
        <v>41103</v>
      </c>
      <c r="AA716" s="84" t="str">
        <f t="shared" si="139"/>
        <v>Y</v>
      </c>
      <c r="AB716" s="33">
        <v>1067</v>
      </c>
      <c r="AC716" s="15">
        <f t="shared" si="140"/>
        <v>1067</v>
      </c>
      <c r="AD716" s="1">
        <v>41153</v>
      </c>
      <c r="AE716" s="92" t="str">
        <f t="shared" si="141"/>
        <v>Complete</v>
      </c>
      <c r="AF716" s="1">
        <v>41148</v>
      </c>
      <c r="AG716" s="8" t="s">
        <v>697</v>
      </c>
      <c r="AH716" s="89" t="str">
        <f t="shared" si="142"/>
        <v>Complete</v>
      </c>
      <c r="AI716" s="1" t="s">
        <v>4508</v>
      </c>
      <c r="AJ716" s="1">
        <v>41172</v>
      </c>
      <c r="AK716" s="84" t="str">
        <f>IF(Q716="",IF(U716="N","N/A",IF(AL716="","TBD",IF(AL716="N/A","N/A",IF(ISNUMBER(AL716),"Complete","")))),"Removed")</f>
        <v>Complete</v>
      </c>
      <c r="AL716" s="94">
        <v>41148</v>
      </c>
      <c r="AM716" s="89" t="str">
        <f>IF(Q716="",IF(AO716="","TBD",IF(AO716="N/A","N/A",IF(ISNUMBER(AO716),"Complete","TBD"))),"N/A")</f>
        <v>Complete</v>
      </c>
      <c r="AN716" s="2">
        <v>41152</v>
      </c>
      <c r="AO716" s="93">
        <v>40889</v>
      </c>
      <c r="AP716" s="97" t="str">
        <f>IF(Q716="",IF(AK716="Complete",IF(AM716="TBD","Waiting on Router","Ready"),"Pending Fiber Completion"),"Removed")</f>
        <v>Ready</v>
      </c>
      <c r="AQ716" s="2">
        <v>41152</v>
      </c>
      <c r="AR716" s="4" t="s">
        <v>6772</v>
      </c>
      <c r="AS716" s="9">
        <v>1</v>
      </c>
      <c r="AT716" s="1"/>
      <c r="AU716" s="1"/>
      <c r="AV716" s="4"/>
    </row>
    <row r="717" spans="1:48">
      <c r="A717" s="1"/>
      <c r="B717" s="72" t="s">
        <v>2336</v>
      </c>
      <c r="C717" s="72" t="s">
        <v>229</v>
      </c>
      <c r="D717" s="72" t="s">
        <v>774</v>
      </c>
      <c r="E717" s="18" t="s">
        <v>2719</v>
      </c>
      <c r="F717" s="73" t="s">
        <v>1077</v>
      </c>
      <c r="G717" s="72" t="s">
        <v>4852</v>
      </c>
      <c r="H717" s="8" t="s">
        <v>1078</v>
      </c>
      <c r="I717" s="8" t="s">
        <v>685</v>
      </c>
      <c r="J717" s="8">
        <v>24892</v>
      </c>
      <c r="K717" s="8" t="s">
        <v>3118</v>
      </c>
      <c r="L717" s="4" t="s">
        <v>3721</v>
      </c>
      <c r="M717" s="8" t="s">
        <v>3722</v>
      </c>
      <c r="N717" s="8" t="s">
        <v>2733</v>
      </c>
      <c r="O717" s="8">
        <v>12</v>
      </c>
      <c r="P717" s="18"/>
      <c r="Q717" s="4"/>
      <c r="R717" s="4" t="s">
        <v>2727</v>
      </c>
      <c r="S717" s="8" t="s">
        <v>2713</v>
      </c>
      <c r="T717" s="1">
        <v>41012</v>
      </c>
      <c r="U717" s="85" t="str">
        <f t="shared" si="137"/>
        <v>Y</v>
      </c>
      <c r="V717" s="85" t="str">
        <f t="shared" si="138"/>
        <v>Y</v>
      </c>
      <c r="W717" s="32">
        <v>441178.9</v>
      </c>
      <c r="X717" s="8" t="s">
        <v>697</v>
      </c>
      <c r="Y717" s="1" t="s">
        <v>4789</v>
      </c>
      <c r="Z717" s="1">
        <v>41128</v>
      </c>
      <c r="AA717" s="84" t="str">
        <f t="shared" si="139"/>
        <v>Y</v>
      </c>
      <c r="AB717" s="33"/>
      <c r="AC717" s="15" t="str">
        <f t="shared" si="140"/>
        <v>TBD</v>
      </c>
      <c r="AD717" s="1">
        <v>41153</v>
      </c>
      <c r="AE717" s="92" t="str">
        <f t="shared" si="141"/>
        <v>Complete</v>
      </c>
      <c r="AF717" s="1">
        <v>41295</v>
      </c>
      <c r="AG717" s="8" t="s">
        <v>2756</v>
      </c>
      <c r="AH717" s="89" t="str">
        <f t="shared" si="142"/>
        <v>No Build Required</v>
      </c>
      <c r="AI717" s="1" t="s">
        <v>4508</v>
      </c>
      <c r="AJ717" s="1" t="s">
        <v>4508</v>
      </c>
      <c r="AK717" s="84" t="str">
        <f>IF(Q717="",IF(U717="N","N/A",IF(AL717="","TBD",IF(AL717="N/A","N/A",IF(ISNUMBER(AL717),"Complete","")))),"Removed")</f>
        <v>Complete</v>
      </c>
      <c r="AL717" s="93">
        <v>41295</v>
      </c>
      <c r="AM717" s="89" t="str">
        <f>IF(Q717="",IF(AO717="","TBD",IF(AO717="N/A","N/A",IF(ISNUMBER(AO717),"Complete","TBD"))),"N/A")</f>
        <v>Complete</v>
      </c>
      <c r="AN717" s="1"/>
      <c r="AO717" s="93">
        <v>40781</v>
      </c>
      <c r="AP717" s="97" t="str">
        <f>IF(Q717="",IF(AK717="Complete",IF(AM717="TBD","Waiting on Router","Ready"),"Pending Fiber Completion"),"Removed")</f>
        <v>Ready</v>
      </c>
      <c r="AQ717" s="1"/>
      <c r="AR717" s="4" t="s">
        <v>5188</v>
      </c>
      <c r="AS717" s="9">
        <v>1</v>
      </c>
      <c r="AT717" s="1"/>
      <c r="AU717" s="1"/>
      <c r="AV717" s="4"/>
    </row>
    <row r="718" spans="1:48">
      <c r="A718" s="1">
        <v>40753</v>
      </c>
      <c r="B718" s="72" t="s">
        <v>2337</v>
      </c>
      <c r="C718" s="72" t="s">
        <v>229</v>
      </c>
      <c r="D718" s="72" t="s">
        <v>774</v>
      </c>
      <c r="E718" s="18" t="s">
        <v>2719</v>
      </c>
      <c r="F718" s="73" t="s">
        <v>1079</v>
      </c>
      <c r="G718" s="72" t="s">
        <v>4851</v>
      </c>
      <c r="H718" s="8" t="s">
        <v>6249</v>
      </c>
      <c r="I718" s="8" t="s">
        <v>292</v>
      </c>
      <c r="J718" s="8">
        <v>24801</v>
      </c>
      <c r="K718" s="8" t="s">
        <v>6250</v>
      </c>
      <c r="L718" s="4" t="s">
        <v>3721</v>
      </c>
      <c r="M718" s="8" t="s">
        <v>3722</v>
      </c>
      <c r="N718" s="8" t="s">
        <v>6251</v>
      </c>
      <c r="O718" s="8">
        <v>13</v>
      </c>
      <c r="P718" s="18"/>
      <c r="Q718" s="4"/>
      <c r="R718" s="4" t="s">
        <v>4071</v>
      </c>
      <c r="S718" s="8" t="s">
        <v>2713</v>
      </c>
      <c r="T718" s="1"/>
      <c r="U718" s="77" t="str">
        <f t="shared" si="137"/>
        <v>N</v>
      </c>
      <c r="V718" s="77" t="str">
        <f t="shared" si="138"/>
        <v>N/A</v>
      </c>
      <c r="W718" s="32"/>
      <c r="X718" s="8" t="s">
        <v>4508</v>
      </c>
      <c r="Y718" s="1"/>
      <c r="Z718" s="1"/>
      <c r="AA718" s="84" t="str">
        <f t="shared" si="139"/>
        <v>N/A</v>
      </c>
      <c r="AB718" s="33">
        <v>0</v>
      </c>
      <c r="AC718" s="15">
        <f t="shared" si="140"/>
        <v>0</v>
      </c>
      <c r="AD718" s="1"/>
      <c r="AE718" s="92" t="str">
        <f t="shared" si="141"/>
        <v>N/A</v>
      </c>
      <c r="AF718" s="1"/>
      <c r="AG718" s="8" t="s">
        <v>2756</v>
      </c>
      <c r="AH718" s="89" t="str">
        <f t="shared" si="142"/>
        <v>No Build Required</v>
      </c>
      <c r="AI718" s="1" t="s">
        <v>4508</v>
      </c>
      <c r="AJ718" s="1" t="s">
        <v>4508</v>
      </c>
      <c r="AK718" s="84" t="str">
        <f>IF(Q718="",IF(U718="N","N/A",IF(AL718="","TBD",IF(AL718="N/A","N/A",IF(ISNUMBER(AL718),"Complete","")))),"Removed")</f>
        <v>N/A</v>
      </c>
      <c r="AL718" s="93" t="s">
        <v>4508</v>
      </c>
      <c r="AM718" s="89" t="str">
        <f>IF(Q718="",IF(AO718="","TBD",IF(AO718="N/A","N/A",IF(ISNUMBER(AO718),"Complete","TBD"))),"N/A")</f>
        <v>Complete</v>
      </c>
      <c r="AN718" s="1">
        <v>40912</v>
      </c>
      <c r="AO718" s="93">
        <v>40892</v>
      </c>
      <c r="AP718" s="97" t="str">
        <f>IF(Q718="",IF(AK718="N/A",IF(AM718="TBD","Waiting on Router","Ready"),"TBD"),"Removed")</f>
        <v>Ready</v>
      </c>
      <c r="AQ718" s="1">
        <v>40913</v>
      </c>
      <c r="AR718" s="4"/>
      <c r="AS718" s="9">
        <v>1</v>
      </c>
      <c r="AT718" s="1"/>
      <c r="AU718" s="1"/>
      <c r="AV718" s="4"/>
    </row>
    <row r="719" spans="1:48">
      <c r="A719" s="2"/>
      <c r="B719" s="73" t="s">
        <v>2338</v>
      </c>
      <c r="C719" s="73" t="s">
        <v>229</v>
      </c>
      <c r="D719" s="73" t="s">
        <v>763</v>
      </c>
      <c r="E719" s="4" t="s">
        <v>2719</v>
      </c>
      <c r="F719" s="73" t="s">
        <v>386</v>
      </c>
      <c r="G719" s="73" t="s">
        <v>4852</v>
      </c>
      <c r="H719" s="4" t="s">
        <v>387</v>
      </c>
      <c r="I719" s="4" t="s">
        <v>388</v>
      </c>
      <c r="J719" s="4"/>
      <c r="K719" s="4" t="s">
        <v>3116</v>
      </c>
      <c r="L719" s="4"/>
      <c r="M719" s="4"/>
      <c r="N719" s="4" t="s">
        <v>4090</v>
      </c>
      <c r="O719" s="4">
        <v>775</v>
      </c>
      <c r="P719" s="4"/>
      <c r="Q719" s="4"/>
      <c r="R719" s="4" t="s">
        <v>2727</v>
      </c>
      <c r="S719" s="4" t="s">
        <v>2712</v>
      </c>
      <c r="T719" s="2">
        <v>40896</v>
      </c>
      <c r="U719" s="86" t="str">
        <f t="shared" si="137"/>
        <v>Y</v>
      </c>
      <c r="V719" s="86" t="str">
        <f t="shared" si="138"/>
        <v>Y</v>
      </c>
      <c r="W719" s="34">
        <v>6673.7</v>
      </c>
      <c r="X719" s="4" t="s">
        <v>2756</v>
      </c>
      <c r="Y719" s="2"/>
      <c r="Z719" s="2">
        <v>41103</v>
      </c>
      <c r="AA719" s="84" t="str">
        <f t="shared" si="139"/>
        <v>Y</v>
      </c>
      <c r="AB719" s="35">
        <v>362</v>
      </c>
      <c r="AC719" s="15">
        <f t="shared" si="140"/>
        <v>362</v>
      </c>
      <c r="AD719" s="2">
        <v>41153</v>
      </c>
      <c r="AE719" s="92" t="str">
        <f t="shared" si="141"/>
        <v>Complete</v>
      </c>
      <c r="AF719" s="2">
        <v>41269</v>
      </c>
      <c r="AG719" s="4" t="s">
        <v>697</v>
      </c>
      <c r="AH719" s="89" t="str">
        <f t="shared" si="142"/>
        <v>Complete</v>
      </c>
      <c r="AI719" s="2">
        <v>41211</v>
      </c>
      <c r="AJ719" s="2">
        <v>41211</v>
      </c>
      <c r="AK719" s="84" t="str">
        <f>IF(Q719="",IF(U719="N","N/A",IF(AL719="","TBD",IF(AL719="N/A","N/A",IF(ISNUMBER(AL719),"Complete","")))),"Removed")</f>
        <v>Complete</v>
      </c>
      <c r="AL719" s="94">
        <v>41269</v>
      </c>
      <c r="AM719" s="89" t="str">
        <f>IF(Q719="",IF(AO719="","TBD",IF(AO719="N/A","N/A",IF(ISNUMBER(AO719),"Complete","TBD"))),"N/A")</f>
        <v>Complete</v>
      </c>
      <c r="AN719" s="2">
        <v>41269</v>
      </c>
      <c r="AO719" s="94">
        <v>41023</v>
      </c>
      <c r="AP719" s="97" t="str">
        <f>IF(Q719="",IF(AK719="Complete",IF(AM719="TBD","Waiting on Router","Ready"),"Pending Fiber Completion"),"Removed")</f>
        <v>Ready</v>
      </c>
      <c r="AQ719" s="2"/>
      <c r="AR719" s="4" t="s">
        <v>6764</v>
      </c>
      <c r="AS719" s="7">
        <v>1</v>
      </c>
      <c r="AT719" s="2"/>
      <c r="AU719" s="2"/>
      <c r="AV719" s="4"/>
    </row>
    <row r="720" spans="1:48" ht="47.25">
      <c r="A720" s="2"/>
      <c r="B720" s="73" t="s">
        <v>2339</v>
      </c>
      <c r="C720" s="73" t="s">
        <v>229</v>
      </c>
      <c r="D720" s="73" t="s">
        <v>763</v>
      </c>
      <c r="E720" s="4" t="s">
        <v>2719</v>
      </c>
      <c r="F720" s="73" t="s">
        <v>428</v>
      </c>
      <c r="G720" s="73" t="s">
        <v>4852</v>
      </c>
      <c r="H720" s="4" t="s">
        <v>429</v>
      </c>
      <c r="I720" s="4" t="s">
        <v>430</v>
      </c>
      <c r="J720" s="4"/>
      <c r="K720" s="4" t="s">
        <v>3115</v>
      </c>
      <c r="L720" s="4"/>
      <c r="M720" s="4"/>
      <c r="N720" s="4" t="s">
        <v>6849</v>
      </c>
      <c r="O720" s="4">
        <v>659</v>
      </c>
      <c r="P720" s="4"/>
      <c r="Q720" s="4"/>
      <c r="R720" s="4" t="s">
        <v>2727</v>
      </c>
      <c r="S720" s="4" t="s">
        <v>2712</v>
      </c>
      <c r="T720" s="2">
        <v>40878</v>
      </c>
      <c r="U720" s="86" t="str">
        <f t="shared" si="137"/>
        <v>Y</v>
      </c>
      <c r="V720" s="86" t="str">
        <f t="shared" si="138"/>
        <v>Y</v>
      </c>
      <c r="W720" s="34">
        <v>7973.06</v>
      </c>
      <c r="X720" s="4" t="s">
        <v>697</v>
      </c>
      <c r="Y720" s="2">
        <v>40886</v>
      </c>
      <c r="Z720" s="2">
        <v>41103</v>
      </c>
      <c r="AA720" s="84" t="str">
        <f t="shared" si="139"/>
        <v>Y</v>
      </c>
      <c r="AB720" s="35">
        <v>260</v>
      </c>
      <c r="AC720" s="15">
        <f t="shared" si="140"/>
        <v>260</v>
      </c>
      <c r="AD720" s="2">
        <v>41153</v>
      </c>
      <c r="AE720" s="92" t="str">
        <f t="shared" si="141"/>
        <v>Complete</v>
      </c>
      <c r="AF720" s="2">
        <v>41151</v>
      </c>
      <c r="AG720" s="4" t="s">
        <v>697</v>
      </c>
      <c r="AH720" s="89" t="str">
        <f t="shared" si="142"/>
        <v>Complete</v>
      </c>
      <c r="AI720" s="2">
        <v>41194</v>
      </c>
      <c r="AJ720" s="2">
        <v>41194</v>
      </c>
      <c r="AK720" s="84" t="str">
        <f>IF(Q720="",IF(U720="N","N/A",IF(AL720="","TBD",IF(AL720="N/A","N/A",IF(ISNUMBER(AL720),"Complete","")))),"Removed")</f>
        <v>Complete</v>
      </c>
      <c r="AL720" s="94">
        <v>41248</v>
      </c>
      <c r="AM720" s="89" t="str">
        <f>IF(Q720="",IF(AO720="","TBD",IF(AO720="N/A","N/A",IF(ISNUMBER(AO720),"Complete","TBD"))),"N/A")</f>
        <v>Complete</v>
      </c>
      <c r="AN720" s="2"/>
      <c r="AO720" s="94">
        <v>41492</v>
      </c>
      <c r="AP720" s="97" t="str">
        <f>IF(Q720="",IF(AK720="Complete",IF(AM720="TBD","Waiting on Router","Ready"),"Pending Fiber Completion"),"Removed")</f>
        <v>Ready</v>
      </c>
      <c r="AQ720" s="2"/>
      <c r="AR720" s="38" t="s">
        <v>6850</v>
      </c>
      <c r="AS720" s="7">
        <v>1</v>
      </c>
      <c r="AT720" s="2"/>
      <c r="AU720" s="2"/>
      <c r="AV720" s="4"/>
    </row>
    <row r="721" spans="1:48">
      <c r="A721" s="2"/>
      <c r="B721" s="73" t="s">
        <v>2340</v>
      </c>
      <c r="C721" s="73" t="s">
        <v>229</v>
      </c>
      <c r="D721" s="73" t="s">
        <v>763</v>
      </c>
      <c r="E721" s="4" t="s">
        <v>2719</v>
      </c>
      <c r="F721" s="73" t="s">
        <v>688</v>
      </c>
      <c r="G721" s="73" t="s">
        <v>4852</v>
      </c>
      <c r="H721" s="4" t="s">
        <v>689</v>
      </c>
      <c r="I721" s="4" t="s">
        <v>690</v>
      </c>
      <c r="J721" s="4"/>
      <c r="K721" s="4" t="s">
        <v>3114</v>
      </c>
      <c r="L721" s="4"/>
      <c r="M721" s="4"/>
      <c r="N721" s="4" t="s">
        <v>4164</v>
      </c>
      <c r="O721" s="4">
        <v>678</v>
      </c>
      <c r="P721" s="4"/>
      <c r="Q721" s="4"/>
      <c r="R721" s="4" t="s">
        <v>2727</v>
      </c>
      <c r="S721" s="4" t="s">
        <v>2712</v>
      </c>
      <c r="T721" s="2">
        <v>40823</v>
      </c>
      <c r="U721" s="86" t="str">
        <f t="shared" si="137"/>
        <v>Y</v>
      </c>
      <c r="V721" s="86" t="str">
        <f t="shared" si="138"/>
        <v>Y</v>
      </c>
      <c r="W721" s="34">
        <v>23899.74</v>
      </c>
      <c r="X721" s="4" t="s">
        <v>2756</v>
      </c>
      <c r="Y721" s="2"/>
      <c r="Z721" s="2">
        <v>41103</v>
      </c>
      <c r="AA721" s="84" t="str">
        <f t="shared" si="139"/>
        <v>Y</v>
      </c>
      <c r="AB721" s="35">
        <v>2430</v>
      </c>
      <c r="AC721" s="15">
        <f t="shared" si="140"/>
        <v>2430</v>
      </c>
      <c r="AD721" s="2">
        <v>41153</v>
      </c>
      <c r="AE721" s="92" t="str">
        <f t="shared" si="141"/>
        <v>Complete</v>
      </c>
      <c r="AF721" s="2">
        <v>41183</v>
      </c>
      <c r="AG721" s="4" t="s">
        <v>697</v>
      </c>
      <c r="AH721" s="89" t="str">
        <f t="shared" si="142"/>
        <v>Complete</v>
      </c>
      <c r="AI721" s="2">
        <v>41226</v>
      </c>
      <c r="AJ721" s="2">
        <v>41220</v>
      </c>
      <c r="AK721" s="84" t="str">
        <f>IF(Q721="",IF(U721="N","N/A",IF(AL721="","TBD",IF(AL721="N/A","N/A",IF(ISNUMBER(AL721),"Complete","")))),"Removed")</f>
        <v>Complete</v>
      </c>
      <c r="AL721" s="94">
        <v>41269</v>
      </c>
      <c r="AM721" s="89" t="str">
        <f>IF(Q721="",IF(AO721="","TBD",IF(AO721="N/A","N/A",IF(ISNUMBER(AO721),"Complete","TBD"))),"N/A")</f>
        <v>Complete</v>
      </c>
      <c r="AN721" s="2">
        <v>41269</v>
      </c>
      <c r="AO721" s="94">
        <v>40834</v>
      </c>
      <c r="AP721" s="97" t="str">
        <f>IF(Q721="",IF(AK721="Complete",IF(AM721="TBD","Waiting on Router","Ready"),"Pending Fiber Completion"),"Removed")</f>
        <v>Ready</v>
      </c>
      <c r="AQ721" s="2"/>
      <c r="AR721" s="4"/>
      <c r="AS721" s="7">
        <v>1</v>
      </c>
      <c r="AT721" s="2"/>
      <c r="AU721" s="2"/>
      <c r="AV721" s="4"/>
    </row>
    <row r="722" spans="1:48">
      <c r="A722" s="2"/>
      <c r="B722" s="73" t="s">
        <v>2341</v>
      </c>
      <c r="C722" s="73" t="s">
        <v>229</v>
      </c>
      <c r="D722" s="73" t="s">
        <v>763</v>
      </c>
      <c r="E722" s="4" t="s">
        <v>2719</v>
      </c>
      <c r="F722" s="73" t="s">
        <v>693</v>
      </c>
      <c r="G722" s="73" t="s">
        <v>4852</v>
      </c>
      <c r="H722" s="4" t="s">
        <v>694</v>
      </c>
      <c r="I722" s="4" t="s">
        <v>292</v>
      </c>
      <c r="J722" s="4">
        <v>24801</v>
      </c>
      <c r="K722" s="4" t="s">
        <v>3113</v>
      </c>
      <c r="L722" s="4"/>
      <c r="M722" s="4"/>
      <c r="N722" s="4" t="s">
        <v>4148</v>
      </c>
      <c r="O722" s="4">
        <v>680</v>
      </c>
      <c r="P722" s="4"/>
      <c r="Q722" s="4"/>
      <c r="R722" s="4" t="s">
        <v>2727</v>
      </c>
      <c r="S722" s="4" t="s">
        <v>2712</v>
      </c>
      <c r="T722" s="2">
        <v>40844</v>
      </c>
      <c r="U722" s="86" t="str">
        <f t="shared" si="137"/>
        <v>Y</v>
      </c>
      <c r="V722" s="86" t="str">
        <f t="shared" si="138"/>
        <v>Y</v>
      </c>
      <c r="W722" s="34">
        <v>28044.720000000001</v>
      </c>
      <c r="X722" s="4" t="s">
        <v>2756</v>
      </c>
      <c r="Y722" s="2"/>
      <c r="Z722" s="2">
        <v>40854</v>
      </c>
      <c r="AA722" s="84" t="str">
        <f t="shared" si="139"/>
        <v>Y</v>
      </c>
      <c r="AB722" s="35">
        <v>1240</v>
      </c>
      <c r="AC722" s="15">
        <f t="shared" si="140"/>
        <v>1240</v>
      </c>
      <c r="AD722" s="2">
        <v>41153</v>
      </c>
      <c r="AE722" s="92" t="str">
        <f t="shared" si="141"/>
        <v>Complete</v>
      </c>
      <c r="AF722" s="2">
        <v>40969</v>
      </c>
      <c r="AG722" s="4" t="s">
        <v>2756</v>
      </c>
      <c r="AH722" s="89" t="str">
        <f t="shared" si="142"/>
        <v>No Build Required</v>
      </c>
      <c r="AI722" s="1" t="s">
        <v>4508</v>
      </c>
      <c r="AJ722" s="1" t="s">
        <v>4508</v>
      </c>
      <c r="AK722" s="84" t="str">
        <f>IF(Q722="",IF(U722="N","N/A",IF(AL722="","TBD",IF(AL722="N/A","N/A",IF(ISNUMBER(AL722),"Complete","")))),"Removed")</f>
        <v>Complete</v>
      </c>
      <c r="AL722" s="94">
        <v>40973</v>
      </c>
      <c r="AM722" s="89" t="str">
        <f>IF(Q722="",IF(AO722="","TBD",IF(AO722="N/A","N/A",IF(ISNUMBER(AO722),"Complete","TBD"))),"N/A")</f>
        <v>Complete</v>
      </c>
      <c r="AN722" s="2">
        <v>40976</v>
      </c>
      <c r="AO722" s="94">
        <v>40954</v>
      </c>
      <c r="AP722" s="97" t="str">
        <f>IF(Q722="",IF(AK722="Complete",IF(AM722="TBD","Waiting on Router","Ready"),"Pending Fiber Completion"),"Removed")</f>
        <v>Ready</v>
      </c>
      <c r="AQ722" s="2">
        <v>40976</v>
      </c>
      <c r="AR722" s="4"/>
      <c r="AS722" s="7">
        <v>1</v>
      </c>
      <c r="AT722" s="2"/>
      <c r="AU722" s="2"/>
      <c r="AV722" s="4"/>
    </row>
    <row r="723" spans="1:48">
      <c r="A723" s="2"/>
      <c r="B723" s="73" t="s">
        <v>2342</v>
      </c>
      <c r="C723" s="73" t="s">
        <v>229</v>
      </c>
      <c r="D723" s="73" t="s">
        <v>763</v>
      </c>
      <c r="E723" s="4" t="s">
        <v>2719</v>
      </c>
      <c r="F723" s="73" t="s">
        <v>684</v>
      </c>
      <c r="G723" s="73" t="s">
        <v>4852</v>
      </c>
      <c r="H723" s="4" t="s">
        <v>547</v>
      </c>
      <c r="I723" s="4" t="s">
        <v>685</v>
      </c>
      <c r="J723" s="4"/>
      <c r="K723" s="4" t="s">
        <v>3112</v>
      </c>
      <c r="L723" s="4"/>
      <c r="M723" s="4"/>
      <c r="N723" s="4" t="s">
        <v>6847</v>
      </c>
      <c r="O723" s="4">
        <v>841</v>
      </c>
      <c r="P723" s="4"/>
      <c r="Q723" s="4"/>
      <c r="R723" s="4" t="s">
        <v>2727</v>
      </c>
      <c r="S723" s="4" t="s">
        <v>2712</v>
      </c>
      <c r="T723" s="2">
        <v>41025</v>
      </c>
      <c r="U723" s="86" t="str">
        <f t="shared" si="137"/>
        <v>Y</v>
      </c>
      <c r="V723" s="86" t="str">
        <f t="shared" si="138"/>
        <v>Y</v>
      </c>
      <c r="W723" s="34">
        <v>42124</v>
      </c>
      <c r="X723" s="4" t="s">
        <v>2756</v>
      </c>
      <c r="Y723" s="2"/>
      <c r="Z723" s="2">
        <v>41103</v>
      </c>
      <c r="AA723" s="84" t="str">
        <f t="shared" si="139"/>
        <v>Y</v>
      </c>
      <c r="AB723" s="35">
        <v>3194</v>
      </c>
      <c r="AC723" s="15">
        <f t="shared" si="140"/>
        <v>3194</v>
      </c>
      <c r="AD723" s="2">
        <v>41153</v>
      </c>
      <c r="AE723" s="92" t="str">
        <f t="shared" si="141"/>
        <v>Complete</v>
      </c>
      <c r="AF723" s="2"/>
      <c r="AG723" s="4" t="s">
        <v>697</v>
      </c>
      <c r="AH723" s="89" t="str">
        <f t="shared" si="142"/>
        <v>Complete</v>
      </c>
      <c r="AI723" s="2">
        <v>41310</v>
      </c>
      <c r="AJ723" s="2">
        <v>41337</v>
      </c>
      <c r="AK723" s="84" t="str">
        <f>IF(Q723="",IF(U723="N","N/A",IF(AL723="","TBD",IF(AL723="N/A","N/A",IF(ISNUMBER(AL723),"Complete","")))),"Removed")</f>
        <v>Complete</v>
      </c>
      <c r="AL723" s="94">
        <v>41353</v>
      </c>
      <c r="AM723" s="89" t="str">
        <f>IF(Q723="",IF(AO723="","TBD",IF(AO723="N/A","N/A",IF(ISNUMBER(AO723),"Complete","TBD"))),"N/A")</f>
        <v>Complete</v>
      </c>
      <c r="AN723" s="2"/>
      <c r="AO723" s="94">
        <v>41493</v>
      </c>
      <c r="AP723" s="97" t="str">
        <f>IF(Q723="",IF(AK723="Complete",IF(AM723="TBD","Waiting on Router","Ready"),"Pending Fiber Completion"),"Removed")</f>
        <v>Ready</v>
      </c>
      <c r="AQ723" s="2"/>
      <c r="AR723" s="4" t="s">
        <v>6857</v>
      </c>
      <c r="AS723" s="7">
        <v>1</v>
      </c>
      <c r="AT723" s="2"/>
      <c r="AU723" s="2"/>
      <c r="AV723" s="4"/>
    </row>
    <row r="724" spans="1:48">
      <c r="A724" s="1"/>
      <c r="B724" s="74" t="s">
        <v>2343</v>
      </c>
      <c r="C724" s="74" t="s">
        <v>229</v>
      </c>
      <c r="D724" s="74" t="s">
        <v>761</v>
      </c>
      <c r="E724" s="9" t="s">
        <v>2719</v>
      </c>
      <c r="F724" s="79" t="s">
        <v>230</v>
      </c>
      <c r="G724" s="74" t="s">
        <v>4852</v>
      </c>
      <c r="H724" s="9" t="s">
        <v>734</v>
      </c>
      <c r="I724" s="9" t="s">
        <v>292</v>
      </c>
      <c r="J724" s="9">
        <v>24801</v>
      </c>
      <c r="K724" s="9" t="s">
        <v>3111</v>
      </c>
      <c r="L724" s="7" t="s">
        <v>3910</v>
      </c>
      <c r="M724" s="9" t="s">
        <v>3911</v>
      </c>
      <c r="N724" s="9" t="s">
        <v>4618</v>
      </c>
      <c r="O724" s="9">
        <v>1346</v>
      </c>
      <c r="P724" s="9"/>
      <c r="Q724" s="7"/>
      <c r="R724" s="7" t="s">
        <v>2727</v>
      </c>
      <c r="S724" s="9"/>
      <c r="T724" s="1">
        <v>40823</v>
      </c>
      <c r="U724" s="87" t="str">
        <f t="shared" si="137"/>
        <v>Y</v>
      </c>
      <c r="V724" s="87" t="str">
        <f t="shared" si="138"/>
        <v>Y</v>
      </c>
      <c r="W724" s="32">
        <v>13990.34</v>
      </c>
      <c r="X724" s="9" t="s">
        <v>2756</v>
      </c>
      <c r="Y724" s="1"/>
      <c r="Z724" s="1">
        <v>40834</v>
      </c>
      <c r="AA724" s="84" t="str">
        <f t="shared" si="139"/>
        <v>Y</v>
      </c>
      <c r="AB724" s="33">
        <v>100</v>
      </c>
      <c r="AC724" s="15">
        <f t="shared" si="140"/>
        <v>100</v>
      </c>
      <c r="AD724" s="1">
        <v>41061</v>
      </c>
      <c r="AE724" s="92" t="str">
        <f t="shared" si="141"/>
        <v>Complete</v>
      </c>
      <c r="AF724" s="1">
        <v>40926</v>
      </c>
      <c r="AG724" s="9" t="s">
        <v>2756</v>
      </c>
      <c r="AH724" s="89" t="str">
        <f t="shared" si="142"/>
        <v>No Build Required</v>
      </c>
      <c r="AI724" s="1" t="s">
        <v>4508</v>
      </c>
      <c r="AJ724" s="1" t="s">
        <v>4508</v>
      </c>
      <c r="AK724" s="84" t="str">
        <f>IF(Q724="",IF(U724="N","N/A",IF(AL724="","TBD",IF(AL724="N/A","N/A",IF(ISNUMBER(AL724),"Complete","")))),"Removed")</f>
        <v>Complete</v>
      </c>
      <c r="AL724" s="93">
        <v>40926</v>
      </c>
      <c r="AM724" s="89" t="str">
        <f>IF(Q724="",IF(AO724="","TBD",IF(AO724="N/A","N/A",IF(ISNUMBER(AO724),"Complete","TBD"))),"N/A")</f>
        <v>Complete</v>
      </c>
      <c r="AN724" s="1">
        <v>40963</v>
      </c>
      <c r="AO724" s="93">
        <v>40897</v>
      </c>
      <c r="AP724" s="97" t="str">
        <f>IF(Q724="",IF(AK724="Complete",IF(AM724="TBD","Waiting on Router","Ready"),"Pending Fiber Completion"),"Removed")</f>
        <v>Ready</v>
      </c>
      <c r="AQ724" s="1">
        <v>40963</v>
      </c>
      <c r="AR724" s="7"/>
      <c r="AS724" s="9">
        <v>1</v>
      </c>
      <c r="AT724" s="1"/>
      <c r="AU724" s="1"/>
      <c r="AV724" s="7"/>
    </row>
    <row r="725" spans="1:48" ht="31.5">
      <c r="A725" s="1"/>
      <c r="B725" s="72" t="s">
        <v>2344</v>
      </c>
      <c r="C725" s="72" t="s">
        <v>229</v>
      </c>
      <c r="D725" s="72" t="s">
        <v>710</v>
      </c>
      <c r="E725" s="8" t="s">
        <v>2719</v>
      </c>
      <c r="F725" s="73" t="s">
        <v>3407</v>
      </c>
      <c r="G725" s="72" t="s">
        <v>4852</v>
      </c>
      <c r="H725" s="8" t="s">
        <v>88</v>
      </c>
      <c r="I725" s="8" t="s">
        <v>89</v>
      </c>
      <c r="J725" s="8">
        <v>24801</v>
      </c>
      <c r="K725" s="8" t="s">
        <v>2790</v>
      </c>
      <c r="L725" s="4" t="s">
        <v>2791</v>
      </c>
      <c r="M725" s="8" t="s">
        <v>2790</v>
      </c>
      <c r="N725" s="8" t="s">
        <v>4329</v>
      </c>
      <c r="O725" s="8">
        <v>1035</v>
      </c>
      <c r="P725" s="8"/>
      <c r="Q725" s="4"/>
      <c r="R725" s="4" t="s">
        <v>2727</v>
      </c>
      <c r="S725" s="8" t="s">
        <v>2714</v>
      </c>
      <c r="T725" s="1">
        <v>40809</v>
      </c>
      <c r="U725" s="77" t="str">
        <f t="shared" si="137"/>
        <v>Y</v>
      </c>
      <c r="V725" s="77" t="str">
        <f t="shared" si="138"/>
        <v>Y</v>
      </c>
      <c r="W725" s="32">
        <v>16110.37</v>
      </c>
      <c r="X725" s="8" t="s">
        <v>2756</v>
      </c>
      <c r="Y725" s="1"/>
      <c r="Z725" s="1">
        <v>40822</v>
      </c>
      <c r="AA725" s="84" t="str">
        <f t="shared" si="139"/>
        <v>Y</v>
      </c>
      <c r="AB725" s="33">
        <v>1461</v>
      </c>
      <c r="AC725" s="15">
        <f t="shared" si="140"/>
        <v>1461</v>
      </c>
      <c r="AD725" s="1">
        <v>41061</v>
      </c>
      <c r="AE725" s="92" t="str">
        <f t="shared" si="141"/>
        <v>Complete</v>
      </c>
      <c r="AF725" s="1">
        <v>40968</v>
      </c>
      <c r="AG725" s="8" t="s">
        <v>2756</v>
      </c>
      <c r="AH725" s="89" t="str">
        <f t="shared" si="142"/>
        <v>No Build Required</v>
      </c>
      <c r="AI725" s="1" t="s">
        <v>4508</v>
      </c>
      <c r="AJ725" s="1" t="s">
        <v>4508</v>
      </c>
      <c r="AK725" s="84" t="str">
        <f>IF(Q725="",IF(U725="N","N/A",IF(AL725="","TBD",IF(AL725="N/A","N/A",IF(ISNUMBER(AL725),"Complete","")))),"Removed")</f>
        <v>Complete</v>
      </c>
      <c r="AL725" s="93">
        <v>40968</v>
      </c>
      <c r="AM725" s="89" t="str">
        <f>IF(Q725="",IF(AO725="","TBD",IF(AO725="N/A","N/A",IF(ISNUMBER(AO725),"Complete","TBD"))),"N/A")</f>
        <v>Complete</v>
      </c>
      <c r="AN725" s="1">
        <v>40970</v>
      </c>
      <c r="AO725" s="93">
        <v>40913</v>
      </c>
      <c r="AP725" s="97" t="str">
        <f>IF(Q725="",IF(AK725="Complete",IF(AM725="TBD","Waiting on Router","Ready"),"Pending Fiber Completion"),"Removed")</f>
        <v>Ready</v>
      </c>
      <c r="AQ725" s="1">
        <v>40970</v>
      </c>
      <c r="AR725" s="4"/>
      <c r="AS725" s="9">
        <v>1</v>
      </c>
      <c r="AT725" s="1"/>
      <c r="AU725" s="1"/>
      <c r="AV725" s="4"/>
    </row>
    <row r="726" spans="1:48">
      <c r="A726" s="13"/>
      <c r="B726" s="75" t="s">
        <v>2345</v>
      </c>
      <c r="C726" s="75" t="s">
        <v>229</v>
      </c>
      <c r="D726" s="75" t="s">
        <v>1554</v>
      </c>
      <c r="E726" s="6" t="s">
        <v>2719</v>
      </c>
      <c r="F726" s="78" t="s">
        <v>1624</v>
      </c>
      <c r="G726" s="75" t="s">
        <v>4852</v>
      </c>
      <c r="H726" s="6" t="s">
        <v>1625</v>
      </c>
      <c r="I726" s="6" t="s">
        <v>292</v>
      </c>
      <c r="J726" s="6">
        <v>24801</v>
      </c>
      <c r="K726" s="6" t="s">
        <v>2792</v>
      </c>
      <c r="L726" s="11" t="s">
        <v>4417</v>
      </c>
      <c r="M726" s="6" t="s">
        <v>4418</v>
      </c>
      <c r="N726" s="6" t="s">
        <v>4416</v>
      </c>
      <c r="O726" s="6">
        <v>889</v>
      </c>
      <c r="P726" s="6" t="s">
        <v>4421</v>
      </c>
      <c r="Q726" s="11"/>
      <c r="R726" s="11" t="s">
        <v>2727</v>
      </c>
      <c r="S726" s="6" t="s">
        <v>2715</v>
      </c>
      <c r="T726" s="13">
        <v>40849</v>
      </c>
      <c r="U726" s="89" t="str">
        <f t="shared" si="137"/>
        <v>Y</v>
      </c>
      <c r="V726" s="89" t="str">
        <f t="shared" si="138"/>
        <v>Y</v>
      </c>
      <c r="W726" s="22">
        <v>15598.61</v>
      </c>
      <c r="X726" s="6" t="s">
        <v>2756</v>
      </c>
      <c r="Y726" s="13"/>
      <c r="Z726" s="13">
        <v>40856</v>
      </c>
      <c r="AA726" s="84" t="str">
        <f t="shared" si="139"/>
        <v>Y</v>
      </c>
      <c r="AB726" s="23">
        <v>1864</v>
      </c>
      <c r="AC726" s="15">
        <f t="shared" si="140"/>
        <v>1864</v>
      </c>
      <c r="AD726" s="13">
        <v>41061</v>
      </c>
      <c r="AE726" s="92" t="str">
        <f t="shared" si="141"/>
        <v>Complete</v>
      </c>
      <c r="AF726" s="13">
        <v>40976</v>
      </c>
      <c r="AG726" s="6" t="s">
        <v>2756</v>
      </c>
      <c r="AH726" s="89" t="str">
        <f t="shared" si="142"/>
        <v>No Build Required</v>
      </c>
      <c r="AI726" s="1" t="s">
        <v>4508</v>
      </c>
      <c r="AJ726" s="1" t="s">
        <v>4508</v>
      </c>
      <c r="AK726" s="84" t="str">
        <f>IF(Q726="",IF(U726="N","N/A",IF(AL726="","TBD",IF(AL726="N/A","N/A",IF(ISNUMBER(AL726),"Complete","")))),"Removed")</f>
        <v>Complete</v>
      </c>
      <c r="AL726" s="95">
        <v>40976</v>
      </c>
      <c r="AM726" s="89" t="str">
        <f>IF(Q726="",IF(AO726="","TBD",IF(AO726="N/A","N/A",IF(ISNUMBER(AO726),"Complete","TBD"))),"N/A")</f>
        <v>Complete</v>
      </c>
      <c r="AN726" s="13">
        <v>40989</v>
      </c>
      <c r="AO726" s="95">
        <v>40868</v>
      </c>
      <c r="AP726" s="97" t="str">
        <f>IF(Q726="",IF(AK726="Complete",IF(AM726="TBD","Waiting on Router","Ready"),"Pending Fiber Completion"),"Removed")</f>
        <v>Ready</v>
      </c>
      <c r="AQ726" s="13">
        <v>40989</v>
      </c>
      <c r="AR726" s="11"/>
      <c r="AS726" s="36">
        <v>1</v>
      </c>
      <c r="AT726" s="13"/>
      <c r="AU726" s="13"/>
      <c r="AV726" s="11"/>
    </row>
    <row r="727" spans="1:48">
      <c r="A727" s="13"/>
      <c r="B727" s="75" t="s">
        <v>5030</v>
      </c>
      <c r="C727" s="75" t="s">
        <v>229</v>
      </c>
      <c r="D727" s="75" t="s">
        <v>774</v>
      </c>
      <c r="E727" s="6" t="s">
        <v>2719</v>
      </c>
      <c r="F727" s="78" t="s">
        <v>4987</v>
      </c>
      <c r="G727" s="81" t="s">
        <v>4851</v>
      </c>
      <c r="H727" s="11" t="s">
        <v>6252</v>
      </c>
      <c r="I727" s="6" t="s">
        <v>388</v>
      </c>
      <c r="J727" s="6">
        <v>24817</v>
      </c>
      <c r="K727" s="6"/>
      <c r="L727" s="11"/>
      <c r="M727" s="6"/>
      <c r="N727" s="6" t="s">
        <v>6253</v>
      </c>
      <c r="O727" s="6">
        <v>3</v>
      </c>
      <c r="P727" s="6"/>
      <c r="Q727" s="11"/>
      <c r="R727" s="11" t="s">
        <v>5222</v>
      </c>
      <c r="S727" s="6"/>
      <c r="T727" s="13"/>
      <c r="U727" s="77" t="str">
        <f t="shared" ref="U727:U752" si="143">IF(T727="","N","Y")</f>
        <v>N</v>
      </c>
      <c r="V727" s="77" t="str">
        <f t="shared" ref="V727:V752" si="144">IF(T727="","N/A",IF(T727="TBD","N","Y"))</f>
        <v>N/A</v>
      </c>
      <c r="W727" s="22"/>
      <c r="X727" s="6" t="s">
        <v>4508</v>
      </c>
      <c r="Y727" s="13"/>
      <c r="Z727" s="13"/>
      <c r="AA727" s="84" t="str">
        <f t="shared" ref="AA727:AA752" si="145">IF(V727="N/A","N/A",IF(Z727="","N","Y"))</f>
        <v>N/A</v>
      </c>
      <c r="AB727" s="23">
        <v>0</v>
      </c>
      <c r="AC727" s="15">
        <f t="shared" ref="AC727:AC752" si="146">IF(U727="N",0,IF(AB727="","TBD",IF(AB727="N/A",0,IF(ISNUMBER(AB727)=TRUE,AB727,"Included"))))</f>
        <v>0</v>
      </c>
      <c r="AD727" s="13"/>
      <c r="AE727" s="92" t="str">
        <f t="shared" ref="AE727:AE752" si="147">IF(Q727="",IF(U727="N","N/A",IF(AD727="N/A","N/A",IF(AD727="","TBD",IF(ISNUMBER(AF727),"Complete","Complete")))),"""Removed")</f>
        <v>N/A</v>
      </c>
      <c r="AF727" s="13"/>
      <c r="AG727" s="6" t="s">
        <v>2756</v>
      </c>
      <c r="AH727" s="89" t="str">
        <f t="shared" ref="AH727:AH752" si="148">IF(Q727="",IF(U727="N","No Build Required",IF(AG727="N","No Build Required",IF(AG727="N/A","No Build Required",IF(AG727="","TBD",IF(ISNUMBER(AJ727),"Complete",IF(ISNUMBER(AI727),"Scheduled","TBD")))))),"Removed")</f>
        <v>No Build Required</v>
      </c>
      <c r="AI727" s="1" t="s">
        <v>4508</v>
      </c>
      <c r="AJ727" s="1" t="s">
        <v>4508</v>
      </c>
      <c r="AK727" s="84" t="str">
        <f>IF(Q727="",IF(U727="N","N/A",IF(AL727="","TBD",IF(AL727="N/A","N/A",IF(ISNUMBER(AL727),"Complete","")))),"Removed")</f>
        <v>N/A</v>
      </c>
      <c r="AL727" s="93" t="s">
        <v>4508</v>
      </c>
      <c r="AM727" s="89" t="str">
        <f>IF(Q727="",IF(AO727="","TBD",IF(AO727="N/A","N/A",IF(ISNUMBER(AO727),"Complete","TBD"))),"N/A")</f>
        <v>Complete</v>
      </c>
      <c r="AN727" s="13"/>
      <c r="AO727" s="95">
        <v>40862</v>
      </c>
      <c r="AP727" s="97" t="str">
        <f>IF(Q727="",IF(AK727="N/A",IF(AM727="TBD","Waiting on Router","Ready"),"TBD"),"Removed")</f>
        <v>Ready</v>
      </c>
      <c r="AQ727" s="13"/>
      <c r="AR727" s="11"/>
      <c r="AS727" s="11">
        <v>2</v>
      </c>
      <c r="AT727" s="13"/>
      <c r="AU727" s="13"/>
      <c r="AV727" s="11"/>
    </row>
    <row r="728" spans="1:48">
      <c r="A728" s="13"/>
      <c r="B728" s="75" t="s">
        <v>5031</v>
      </c>
      <c r="C728" s="75" t="s">
        <v>229</v>
      </c>
      <c r="D728" s="75" t="s">
        <v>774</v>
      </c>
      <c r="E728" s="6" t="s">
        <v>2719</v>
      </c>
      <c r="F728" s="78" t="s">
        <v>4988</v>
      </c>
      <c r="G728" s="81" t="s">
        <v>4851</v>
      </c>
      <c r="H728" s="11" t="s">
        <v>6254</v>
      </c>
      <c r="I728" s="6" t="s">
        <v>388</v>
      </c>
      <c r="J728" s="6">
        <v>24817</v>
      </c>
      <c r="K728" s="6"/>
      <c r="L728" s="11"/>
      <c r="M728" s="6"/>
      <c r="N728" s="6" t="s">
        <v>6255</v>
      </c>
      <c r="O728" s="6">
        <v>2</v>
      </c>
      <c r="P728" s="6"/>
      <c r="Q728" s="11"/>
      <c r="R728" s="11" t="s">
        <v>5222</v>
      </c>
      <c r="S728" s="6"/>
      <c r="T728" s="13"/>
      <c r="U728" s="77" t="str">
        <f t="shared" si="143"/>
        <v>N</v>
      </c>
      <c r="V728" s="77" t="str">
        <f t="shared" si="144"/>
        <v>N/A</v>
      </c>
      <c r="W728" s="22"/>
      <c r="X728" s="6" t="s">
        <v>4508</v>
      </c>
      <c r="Y728" s="13"/>
      <c r="Z728" s="13"/>
      <c r="AA728" s="84" t="str">
        <f t="shared" si="145"/>
        <v>N/A</v>
      </c>
      <c r="AB728" s="23">
        <v>0</v>
      </c>
      <c r="AC728" s="15">
        <f t="shared" si="146"/>
        <v>0</v>
      </c>
      <c r="AD728" s="13"/>
      <c r="AE728" s="92" t="str">
        <f t="shared" si="147"/>
        <v>N/A</v>
      </c>
      <c r="AF728" s="13"/>
      <c r="AG728" s="6" t="s">
        <v>2756</v>
      </c>
      <c r="AH728" s="89" t="str">
        <f t="shared" si="148"/>
        <v>No Build Required</v>
      </c>
      <c r="AI728" s="13" t="s">
        <v>4508</v>
      </c>
      <c r="AJ728" s="13" t="s">
        <v>4508</v>
      </c>
      <c r="AK728" s="84" t="str">
        <f>IF(Q728="",IF(U728="N","N/A",IF(AL728="","TBD",IF(AL728="N/A","N/A",IF(ISNUMBER(AL728),"Complete","")))),"Removed")</f>
        <v>N/A</v>
      </c>
      <c r="AL728" s="93" t="s">
        <v>4508</v>
      </c>
      <c r="AM728" s="89" t="str">
        <f>IF(Q728="",IF(AO728="","TBD",IF(AO728="N/A","N/A",IF(ISNUMBER(AO728),"Complete","TBD"))),"N/A")</f>
        <v>Complete</v>
      </c>
      <c r="AN728" s="13"/>
      <c r="AO728" s="95">
        <v>41400</v>
      </c>
      <c r="AP728" s="97" t="str">
        <f>IF(Q728="",IF(AK728="N/A",IF(AM728="TBD","Waiting on Router","Ready"),"TBD"),"Removed")</f>
        <v>Ready</v>
      </c>
      <c r="AQ728" s="13"/>
      <c r="AR728" s="11"/>
      <c r="AS728" s="11">
        <v>2</v>
      </c>
      <c r="AT728" s="13"/>
      <c r="AU728" s="13"/>
      <c r="AV728" s="11"/>
    </row>
    <row r="729" spans="1:48">
      <c r="A729" s="1"/>
      <c r="B729" s="72" t="s">
        <v>2346</v>
      </c>
      <c r="C729" s="72" t="s">
        <v>220</v>
      </c>
      <c r="D729" s="72" t="s">
        <v>1453</v>
      </c>
      <c r="E729" s="19" t="s">
        <v>2723</v>
      </c>
      <c r="F729" s="73" t="s">
        <v>1486</v>
      </c>
      <c r="G729" s="72" t="s">
        <v>4852</v>
      </c>
      <c r="H729" s="8" t="s">
        <v>1531</v>
      </c>
      <c r="I729" s="8" t="s">
        <v>80</v>
      </c>
      <c r="J729" s="8">
        <v>26651</v>
      </c>
      <c r="K729" s="8" t="s">
        <v>3048</v>
      </c>
      <c r="L729" s="4" t="s">
        <v>3655</v>
      </c>
      <c r="M729" s="8" t="s">
        <v>3656</v>
      </c>
      <c r="N729" s="8" t="s">
        <v>4246</v>
      </c>
      <c r="O729" s="8">
        <v>567</v>
      </c>
      <c r="P729" s="19" t="s">
        <v>4872</v>
      </c>
      <c r="Q729" s="4"/>
      <c r="R729" s="4" t="s">
        <v>2727</v>
      </c>
      <c r="S729" s="8" t="s">
        <v>2712</v>
      </c>
      <c r="T729" s="1">
        <v>40844</v>
      </c>
      <c r="U729" s="84" t="str">
        <f t="shared" si="143"/>
        <v>Y</v>
      </c>
      <c r="V729" s="84" t="str">
        <f t="shared" si="144"/>
        <v>Y</v>
      </c>
      <c r="W729" s="32">
        <v>10022</v>
      </c>
      <c r="X729" s="8" t="s">
        <v>2756</v>
      </c>
      <c r="Y729" s="1"/>
      <c r="Z729" s="1">
        <v>40854</v>
      </c>
      <c r="AA729" s="84" t="str">
        <f t="shared" si="145"/>
        <v>Y</v>
      </c>
      <c r="AB729" s="33">
        <v>750</v>
      </c>
      <c r="AC729" s="15">
        <f t="shared" si="146"/>
        <v>750</v>
      </c>
      <c r="AD729" s="1">
        <v>40909</v>
      </c>
      <c r="AE729" s="92" t="str">
        <f t="shared" si="147"/>
        <v>Complete</v>
      </c>
      <c r="AF729" s="1">
        <v>40897</v>
      </c>
      <c r="AG729" s="8" t="s">
        <v>2756</v>
      </c>
      <c r="AH729" s="89" t="str">
        <f t="shared" si="148"/>
        <v>No Build Required</v>
      </c>
      <c r="AI729" s="1" t="s">
        <v>4508</v>
      </c>
      <c r="AJ729" s="1" t="s">
        <v>4508</v>
      </c>
      <c r="AK729" s="84" t="str">
        <f>IF(Q729="",IF(U729="N","N/A",IF(AL729="","TBD",IF(AL729="N/A","N/A",IF(ISNUMBER(AL729),"Complete","")))),"Removed")</f>
        <v>Complete</v>
      </c>
      <c r="AL729" s="93">
        <v>40897</v>
      </c>
      <c r="AM729" s="89" t="str">
        <f>IF(Q729="",IF(AO729="","TBD",IF(AO729="N/A","N/A",IF(ISNUMBER(AO729),"Complete","TBD"))),"N/A")</f>
        <v>Complete</v>
      </c>
      <c r="AN729" s="1">
        <v>41166</v>
      </c>
      <c r="AO729" s="93">
        <v>41136</v>
      </c>
      <c r="AP729" s="97" t="str">
        <f>IF(Q729="",IF(AK729="Complete",IF(AM729="TBD","Waiting on Router","Ready"),"Pending Fiber Completion"),"Removed")</f>
        <v>Ready</v>
      </c>
      <c r="AQ729" s="1">
        <v>41166</v>
      </c>
      <c r="AR729" s="4"/>
      <c r="AS729" s="9">
        <v>1</v>
      </c>
      <c r="AT729" s="1"/>
      <c r="AU729" s="1"/>
      <c r="AV729" s="4"/>
    </row>
    <row r="730" spans="1:48">
      <c r="A730" s="2"/>
      <c r="B730" s="73" t="s">
        <v>2347</v>
      </c>
      <c r="C730" s="73" t="s">
        <v>220</v>
      </c>
      <c r="D730" s="73" t="s">
        <v>774</v>
      </c>
      <c r="E730" s="54" t="s">
        <v>2723</v>
      </c>
      <c r="F730" s="73" t="s">
        <v>1734</v>
      </c>
      <c r="G730" s="73" t="s">
        <v>4852</v>
      </c>
      <c r="H730" s="4" t="s">
        <v>1737</v>
      </c>
      <c r="I730" s="4" t="s">
        <v>1738</v>
      </c>
      <c r="J730" s="4">
        <v>26681</v>
      </c>
      <c r="K730" s="4" t="s">
        <v>3047</v>
      </c>
      <c r="L730" s="4" t="s">
        <v>3729</v>
      </c>
      <c r="M730" s="4" t="s">
        <v>3730</v>
      </c>
      <c r="N730" s="4" t="s">
        <v>4660</v>
      </c>
      <c r="O730" s="4">
        <v>1740</v>
      </c>
      <c r="P730" s="54"/>
      <c r="Q730" s="4"/>
      <c r="R730" s="4" t="s">
        <v>2727</v>
      </c>
      <c r="S730" s="4" t="s">
        <v>2713</v>
      </c>
      <c r="T730" s="2">
        <v>40847</v>
      </c>
      <c r="U730" s="101" t="str">
        <f t="shared" si="143"/>
        <v>Y</v>
      </c>
      <c r="V730" s="101" t="str">
        <f t="shared" si="144"/>
        <v>Y</v>
      </c>
      <c r="W730" s="34">
        <v>23784.39</v>
      </c>
      <c r="X730" s="4" t="s">
        <v>2756</v>
      </c>
      <c r="Y730" s="2"/>
      <c r="Z730" s="2">
        <v>40854</v>
      </c>
      <c r="AA730" s="84" t="str">
        <f t="shared" si="145"/>
        <v>Y</v>
      </c>
      <c r="AB730" s="35">
        <v>5878</v>
      </c>
      <c r="AC730" s="15">
        <f t="shared" si="146"/>
        <v>5878</v>
      </c>
      <c r="AD730" s="2">
        <v>40909</v>
      </c>
      <c r="AE730" s="92" t="str">
        <f t="shared" si="147"/>
        <v>Complete</v>
      </c>
      <c r="AF730" s="2">
        <v>40897</v>
      </c>
      <c r="AG730" s="4" t="s">
        <v>2756</v>
      </c>
      <c r="AH730" s="89" t="str">
        <f t="shared" si="148"/>
        <v>No Build Required</v>
      </c>
      <c r="AI730" s="1" t="s">
        <v>4508</v>
      </c>
      <c r="AJ730" s="1" t="s">
        <v>4508</v>
      </c>
      <c r="AK730" s="84" t="str">
        <f>IF(Q730="",IF(U730="N","N/A",IF(AL730="","TBD",IF(AL730="N/A","N/A",IF(ISNUMBER(AL730),"Complete","")))),"Removed")</f>
        <v>Complete</v>
      </c>
      <c r="AL730" s="94">
        <v>40897</v>
      </c>
      <c r="AM730" s="89" t="str">
        <f>IF(Q730="",IF(AO730="","TBD",IF(AO730="N/A","N/A",IF(ISNUMBER(AO730),"Complete","TBD"))),"N/A")</f>
        <v>Complete</v>
      </c>
      <c r="AN730" s="2">
        <v>41011</v>
      </c>
      <c r="AO730" s="94">
        <v>40975</v>
      </c>
      <c r="AP730" s="97" t="str">
        <f>IF(Q730="",IF(AK730="Complete",IF(AM730="TBD","Waiting on Router","Ready"),"Pending Fiber Completion"),"Removed")</f>
        <v>Ready</v>
      </c>
      <c r="AQ730" s="2">
        <v>41011</v>
      </c>
      <c r="AR730" s="4"/>
      <c r="AS730" s="7">
        <v>1</v>
      </c>
      <c r="AT730" s="2"/>
      <c r="AU730" s="2"/>
      <c r="AV730" s="4"/>
    </row>
    <row r="731" spans="1:48">
      <c r="A731" s="1"/>
      <c r="B731" s="72" t="s">
        <v>2348</v>
      </c>
      <c r="C731" s="72" t="s">
        <v>220</v>
      </c>
      <c r="D731" s="72" t="s">
        <v>774</v>
      </c>
      <c r="E731" s="19" t="s">
        <v>2723</v>
      </c>
      <c r="F731" s="73" t="s">
        <v>1735</v>
      </c>
      <c r="G731" s="72" t="s">
        <v>4852</v>
      </c>
      <c r="H731" s="8" t="s">
        <v>1736</v>
      </c>
      <c r="I731" s="8" t="s">
        <v>395</v>
      </c>
      <c r="J731" s="8">
        <v>26205</v>
      </c>
      <c r="K731" s="8" t="s">
        <v>3046</v>
      </c>
      <c r="L731" s="4" t="s">
        <v>3729</v>
      </c>
      <c r="M731" s="8" t="s">
        <v>3730</v>
      </c>
      <c r="N731" s="8" t="s">
        <v>4661</v>
      </c>
      <c r="O731" s="8">
        <v>1739</v>
      </c>
      <c r="P731" s="19"/>
      <c r="Q731" s="4"/>
      <c r="R731" s="4" t="s">
        <v>2727</v>
      </c>
      <c r="S731" s="8" t="s">
        <v>2713</v>
      </c>
      <c r="T731" s="1">
        <v>40848</v>
      </c>
      <c r="U731" s="84" t="str">
        <f t="shared" si="143"/>
        <v>Y</v>
      </c>
      <c r="V731" s="84" t="str">
        <f t="shared" si="144"/>
        <v>Y</v>
      </c>
      <c r="W731" s="32">
        <v>9565.92</v>
      </c>
      <c r="X731" s="8" t="s">
        <v>2756</v>
      </c>
      <c r="Y731" s="1"/>
      <c r="Z731" s="1">
        <v>40854</v>
      </c>
      <c r="AA731" s="84" t="str">
        <f t="shared" si="145"/>
        <v>Y</v>
      </c>
      <c r="AB731" s="33">
        <v>1239</v>
      </c>
      <c r="AC731" s="15">
        <f t="shared" si="146"/>
        <v>1239</v>
      </c>
      <c r="AD731" s="1">
        <v>41000</v>
      </c>
      <c r="AE731" s="92" t="str">
        <f t="shared" si="147"/>
        <v>Complete</v>
      </c>
      <c r="AF731" s="1">
        <v>40975</v>
      </c>
      <c r="AG731" s="8" t="s">
        <v>697</v>
      </c>
      <c r="AH731" s="89" t="str">
        <f t="shared" si="148"/>
        <v>Complete</v>
      </c>
      <c r="AI731" s="1">
        <v>41099</v>
      </c>
      <c r="AJ731" s="1">
        <v>41115</v>
      </c>
      <c r="AK731" s="84" t="str">
        <f>IF(Q731="",IF(U731="N","N/A",IF(AL731="","TBD",IF(AL731="N/A","N/A",IF(ISNUMBER(AL731),"Complete","")))),"Removed")</f>
        <v>Complete</v>
      </c>
      <c r="AL731" s="94">
        <v>41150</v>
      </c>
      <c r="AM731" s="89" t="str">
        <f>IF(Q731="",IF(AO731="","TBD",IF(AO731="N/A","N/A",IF(ISNUMBER(AO731),"Complete","TBD"))),"N/A")</f>
        <v>Complete</v>
      </c>
      <c r="AN731" s="2">
        <v>41152</v>
      </c>
      <c r="AO731" s="93">
        <v>40970</v>
      </c>
      <c r="AP731" s="97" t="str">
        <f>IF(Q731="",IF(AK731="Complete",IF(AM731="TBD","Waiting on Router","Ready"),"Pending Fiber Completion"),"Removed")</f>
        <v>Ready</v>
      </c>
      <c r="AQ731" s="2">
        <v>41152</v>
      </c>
      <c r="AR731" s="4"/>
      <c r="AS731" s="9">
        <v>1</v>
      </c>
      <c r="AT731" s="1"/>
      <c r="AU731" s="1"/>
      <c r="AV731" s="4"/>
    </row>
    <row r="732" spans="1:48">
      <c r="A732" s="1"/>
      <c r="B732" s="72" t="s">
        <v>2349</v>
      </c>
      <c r="C732" s="72" t="s">
        <v>220</v>
      </c>
      <c r="D732" s="72" t="s">
        <v>774</v>
      </c>
      <c r="E732" s="19" t="s">
        <v>2723</v>
      </c>
      <c r="F732" s="73" t="s">
        <v>1739</v>
      </c>
      <c r="G732" s="72" t="s">
        <v>4852</v>
      </c>
      <c r="H732" s="8" t="s">
        <v>1740</v>
      </c>
      <c r="I732" s="8" t="s">
        <v>1741</v>
      </c>
      <c r="J732" s="8">
        <v>25059</v>
      </c>
      <c r="K732" s="8" t="s">
        <v>3045</v>
      </c>
      <c r="L732" s="4" t="s">
        <v>3729</v>
      </c>
      <c r="M732" s="8" t="s">
        <v>3730</v>
      </c>
      <c r="N732" s="8" t="s">
        <v>2730</v>
      </c>
      <c r="O732" s="8">
        <v>6</v>
      </c>
      <c r="P732" s="19"/>
      <c r="Q732" s="4"/>
      <c r="R732" s="4" t="s">
        <v>2727</v>
      </c>
      <c r="S732" s="8" t="s">
        <v>2713</v>
      </c>
      <c r="T732" s="1">
        <v>40849</v>
      </c>
      <c r="U732" s="84" t="str">
        <f t="shared" si="143"/>
        <v>Y</v>
      </c>
      <c r="V732" s="84" t="str">
        <f t="shared" si="144"/>
        <v>Y</v>
      </c>
      <c r="W732" s="32">
        <v>12839.88</v>
      </c>
      <c r="X732" s="8" t="s">
        <v>2756</v>
      </c>
      <c r="Y732" s="1"/>
      <c r="Z732" s="1">
        <v>41008</v>
      </c>
      <c r="AA732" s="84" t="str">
        <f t="shared" si="145"/>
        <v>Y</v>
      </c>
      <c r="AB732" s="33">
        <v>778</v>
      </c>
      <c r="AC732" s="15">
        <f t="shared" si="146"/>
        <v>778</v>
      </c>
      <c r="AD732" s="1">
        <v>41061</v>
      </c>
      <c r="AE732" s="92" t="str">
        <f t="shared" si="147"/>
        <v>Complete</v>
      </c>
      <c r="AF732" s="1">
        <v>41260</v>
      </c>
      <c r="AG732" s="8" t="s">
        <v>697</v>
      </c>
      <c r="AH732" s="89" t="str">
        <f t="shared" si="148"/>
        <v>Complete</v>
      </c>
      <c r="AI732" s="1">
        <v>41270</v>
      </c>
      <c r="AJ732" s="1">
        <v>41264</v>
      </c>
      <c r="AK732" s="84" t="str">
        <f>IF(Q732="",IF(U732="N","N/A",IF(AL732="","TBD",IF(AL732="N/A","N/A",IF(ISNUMBER(AL732),"Complete","")))),"Removed")</f>
        <v>Complete</v>
      </c>
      <c r="AL732" s="94">
        <v>41284</v>
      </c>
      <c r="AM732" s="89" t="str">
        <f>IF(Q732="",IF(AO732="","TBD",IF(AO732="N/A","N/A",IF(ISNUMBER(AO732),"Complete","TBD"))),"N/A")</f>
        <v>Complete</v>
      </c>
      <c r="AN732" s="1"/>
      <c r="AO732" s="93">
        <v>40970</v>
      </c>
      <c r="AP732" s="97" t="str">
        <f>IF(Q732="",IF(AK732="Complete",IF(AM732="TBD","Waiting on Router","Ready"),"Pending Fiber Completion"),"Removed")</f>
        <v>Ready</v>
      </c>
      <c r="AQ732" s="1"/>
      <c r="AR732" s="4"/>
      <c r="AS732" s="9">
        <v>1</v>
      </c>
      <c r="AT732" s="1"/>
      <c r="AU732" s="1"/>
      <c r="AV732" s="4"/>
    </row>
    <row r="733" spans="1:48">
      <c r="A733" s="1"/>
      <c r="B733" s="72" t="s">
        <v>2350</v>
      </c>
      <c r="C733" s="72" t="s">
        <v>220</v>
      </c>
      <c r="D733" s="72" t="s">
        <v>774</v>
      </c>
      <c r="E733" s="19" t="s">
        <v>2723</v>
      </c>
      <c r="F733" s="73" t="s">
        <v>1742</v>
      </c>
      <c r="G733" s="72" t="s">
        <v>4852</v>
      </c>
      <c r="H733" s="8" t="s">
        <v>1743</v>
      </c>
      <c r="I733" s="8" t="s">
        <v>80</v>
      </c>
      <c r="J733" s="8">
        <v>26651</v>
      </c>
      <c r="K733" s="8" t="s">
        <v>3044</v>
      </c>
      <c r="L733" s="4" t="s">
        <v>3729</v>
      </c>
      <c r="M733" s="8" t="s">
        <v>3730</v>
      </c>
      <c r="N733" s="8" t="s">
        <v>4662</v>
      </c>
      <c r="O733" s="8">
        <v>1749</v>
      </c>
      <c r="P733" s="19"/>
      <c r="Q733" s="4"/>
      <c r="R733" s="4" t="s">
        <v>2727</v>
      </c>
      <c r="S733" s="8" t="s">
        <v>2713</v>
      </c>
      <c r="T733" s="1">
        <v>40848</v>
      </c>
      <c r="U733" s="84" t="str">
        <f t="shared" si="143"/>
        <v>Y</v>
      </c>
      <c r="V733" s="84" t="str">
        <f t="shared" si="144"/>
        <v>Y</v>
      </c>
      <c r="W733" s="32">
        <v>11690.55</v>
      </c>
      <c r="X733" s="8" t="s">
        <v>2756</v>
      </c>
      <c r="Y733" s="1"/>
      <c r="Z733" s="1">
        <v>41008</v>
      </c>
      <c r="AA733" s="84" t="str">
        <f t="shared" si="145"/>
        <v>Y</v>
      </c>
      <c r="AB733" s="33">
        <v>1489</v>
      </c>
      <c r="AC733" s="15">
        <f t="shared" si="146"/>
        <v>1489</v>
      </c>
      <c r="AD733" s="1">
        <v>41061</v>
      </c>
      <c r="AE733" s="92" t="str">
        <f t="shared" si="147"/>
        <v>Complete</v>
      </c>
      <c r="AF733" s="1">
        <v>41039</v>
      </c>
      <c r="AG733" s="8" t="s">
        <v>697</v>
      </c>
      <c r="AH733" s="89" t="str">
        <f t="shared" si="148"/>
        <v>Complete</v>
      </c>
      <c r="AI733" s="1">
        <v>41104</v>
      </c>
      <c r="AJ733" s="1">
        <v>41115</v>
      </c>
      <c r="AK733" s="84" t="str">
        <f>IF(Q733="",IF(U733="N","N/A",IF(AL733="","TBD",IF(AL733="N/A","N/A",IF(ISNUMBER(AL733),"Complete","")))),"Removed")</f>
        <v>Complete</v>
      </c>
      <c r="AL733" s="94">
        <v>41150</v>
      </c>
      <c r="AM733" s="89" t="str">
        <f>IF(Q733="",IF(AO733="","TBD",IF(AO733="N/A","N/A",IF(ISNUMBER(AO733),"Complete","TBD"))),"N/A")</f>
        <v>Complete</v>
      </c>
      <c r="AN733" s="2">
        <v>41152</v>
      </c>
      <c r="AO733" s="93">
        <v>40968</v>
      </c>
      <c r="AP733" s="97" t="str">
        <f>IF(Q733="",IF(AK733="Complete",IF(AM733="TBD","Waiting on Router","Ready"),"Pending Fiber Completion"),"Removed")</f>
        <v>Ready</v>
      </c>
      <c r="AQ733" s="2">
        <v>41152</v>
      </c>
      <c r="AR733" s="4"/>
      <c r="AS733" s="9">
        <v>1</v>
      </c>
      <c r="AT733" s="1"/>
      <c r="AU733" s="1"/>
      <c r="AV733" s="4"/>
    </row>
    <row r="734" spans="1:48" ht="31.5">
      <c r="A734" s="2"/>
      <c r="B734" s="73" t="s">
        <v>2351</v>
      </c>
      <c r="C734" s="73" t="s">
        <v>220</v>
      </c>
      <c r="D734" s="73" t="s">
        <v>763</v>
      </c>
      <c r="E734" s="4" t="s">
        <v>2723</v>
      </c>
      <c r="F734" s="73" t="s">
        <v>393</v>
      </c>
      <c r="G734" s="73" t="s">
        <v>4852</v>
      </c>
      <c r="H734" s="4" t="s">
        <v>394</v>
      </c>
      <c r="I734" s="4" t="s">
        <v>395</v>
      </c>
      <c r="J734" s="4"/>
      <c r="K734" s="4" t="s">
        <v>3043</v>
      </c>
      <c r="L734" s="4"/>
      <c r="M734" s="4"/>
      <c r="N734" s="4" t="s">
        <v>4112</v>
      </c>
      <c r="O734" s="4">
        <v>776</v>
      </c>
      <c r="P734" s="4"/>
      <c r="Q734" s="4"/>
      <c r="R734" s="4" t="s">
        <v>2727</v>
      </c>
      <c r="S734" s="4" t="s">
        <v>2712</v>
      </c>
      <c r="T734" s="2">
        <v>40849</v>
      </c>
      <c r="U734" s="86" t="str">
        <f t="shared" si="143"/>
        <v>Y</v>
      </c>
      <c r="V734" s="86" t="str">
        <f t="shared" si="144"/>
        <v>Y</v>
      </c>
      <c r="W734" s="34">
        <v>26858.91</v>
      </c>
      <c r="X734" s="4" t="s">
        <v>2756</v>
      </c>
      <c r="Y734" s="2"/>
      <c r="Z734" s="2">
        <v>41008</v>
      </c>
      <c r="AA734" s="84" t="str">
        <f t="shared" si="145"/>
        <v>Y</v>
      </c>
      <c r="AB734" s="35">
        <v>2099</v>
      </c>
      <c r="AC734" s="15">
        <f t="shared" si="146"/>
        <v>2099</v>
      </c>
      <c r="AD734" s="2">
        <v>41061</v>
      </c>
      <c r="AE734" s="92" t="str">
        <f t="shared" si="147"/>
        <v>Complete</v>
      </c>
      <c r="AF734" s="2">
        <v>41348</v>
      </c>
      <c r="AG734" s="4" t="s">
        <v>697</v>
      </c>
      <c r="AH734" s="89" t="str">
        <f t="shared" si="148"/>
        <v>Complete</v>
      </c>
      <c r="AI734" s="2">
        <v>41346</v>
      </c>
      <c r="AJ734" s="2">
        <v>41354</v>
      </c>
      <c r="AK734" s="84" t="str">
        <f>IF(Q734="",IF(U734="N","N/A",IF(AL734="","TBD",IF(AL734="N/A","N/A",IF(ISNUMBER(AL734),"Complete","")))),"Removed")</f>
        <v>Complete</v>
      </c>
      <c r="AL734" s="94">
        <v>41361</v>
      </c>
      <c r="AM734" s="89" t="str">
        <f>IF(Q734="",IF(AO734="","TBD",IF(AO734="N/A","N/A",IF(ISNUMBER(AO734),"Complete","TBD"))),"N/A")</f>
        <v>Complete</v>
      </c>
      <c r="AN734" s="2">
        <v>41361</v>
      </c>
      <c r="AO734" s="94">
        <v>41030</v>
      </c>
      <c r="AP734" s="97" t="str">
        <f>IF(Q734="",IF(AK734="Complete",IF(AM734="TBD","Waiting on Router","Ready"),"Pending Fiber Completion"),"Removed")</f>
        <v>Ready</v>
      </c>
      <c r="AQ734" s="2"/>
      <c r="AR734" s="4" t="s">
        <v>6773</v>
      </c>
      <c r="AS734" s="7">
        <v>1</v>
      </c>
      <c r="AT734" s="2"/>
      <c r="AU734" s="2"/>
      <c r="AV734" s="4"/>
    </row>
    <row r="735" spans="1:48" ht="47.25">
      <c r="A735" s="2"/>
      <c r="B735" s="73" t="s">
        <v>2352</v>
      </c>
      <c r="C735" s="73" t="s">
        <v>220</v>
      </c>
      <c r="D735" s="73" t="s">
        <v>763</v>
      </c>
      <c r="E735" s="4" t="s">
        <v>2723</v>
      </c>
      <c r="F735" s="73" t="s">
        <v>501</v>
      </c>
      <c r="G735" s="73" t="s">
        <v>4852</v>
      </c>
      <c r="H735" s="4" t="s">
        <v>502</v>
      </c>
      <c r="I735" s="4" t="s">
        <v>33</v>
      </c>
      <c r="J735" s="4">
        <v>26261</v>
      </c>
      <c r="K735" s="4" t="s">
        <v>3042</v>
      </c>
      <c r="L735" s="4"/>
      <c r="M735" s="4"/>
      <c r="N735" s="4" t="s">
        <v>4187</v>
      </c>
      <c r="O735" s="4">
        <v>743</v>
      </c>
      <c r="P735" s="4"/>
      <c r="Q735" s="4"/>
      <c r="R735" s="4" t="s">
        <v>2727</v>
      </c>
      <c r="S735" s="4" t="s">
        <v>2712</v>
      </c>
      <c r="T735" s="2">
        <v>40848</v>
      </c>
      <c r="U735" s="86" t="str">
        <f t="shared" si="143"/>
        <v>Y</v>
      </c>
      <c r="V735" s="86" t="str">
        <f t="shared" si="144"/>
        <v>Y</v>
      </c>
      <c r="W735" s="34">
        <v>29092.51</v>
      </c>
      <c r="X735" s="4" t="s">
        <v>2756</v>
      </c>
      <c r="Y735" s="2"/>
      <c r="Z735" s="2">
        <v>41008</v>
      </c>
      <c r="AA735" s="84" t="str">
        <f t="shared" si="145"/>
        <v>Y</v>
      </c>
      <c r="AB735" s="35">
        <v>2626</v>
      </c>
      <c r="AC735" s="15">
        <f t="shared" si="146"/>
        <v>2626</v>
      </c>
      <c r="AD735" s="2">
        <v>41061</v>
      </c>
      <c r="AE735" s="92" t="str">
        <f t="shared" si="147"/>
        <v>Complete</v>
      </c>
      <c r="AF735" s="2">
        <v>41156</v>
      </c>
      <c r="AG735" s="4" t="s">
        <v>697</v>
      </c>
      <c r="AH735" s="89" t="str">
        <f t="shared" si="148"/>
        <v>Complete</v>
      </c>
      <c r="AI735" s="2">
        <v>41162</v>
      </c>
      <c r="AJ735" s="2">
        <v>41220</v>
      </c>
      <c r="AK735" s="84" t="str">
        <f>IF(Q735="",IF(U735="N","N/A",IF(AL735="","TBD",IF(AL735="N/A","N/A",IF(ISNUMBER(AL735),"Complete","")))),"Removed")</f>
        <v>Complete</v>
      </c>
      <c r="AL735" s="94">
        <v>41208</v>
      </c>
      <c r="AM735" s="89" t="str">
        <f>IF(Q735="",IF(AO735="","TBD",IF(AO735="N/A","N/A",IF(ISNUMBER(AO735),"Complete","TBD"))),"N/A")</f>
        <v>Complete</v>
      </c>
      <c r="AN735" s="2"/>
      <c r="AO735" s="94">
        <v>40945</v>
      </c>
      <c r="AP735" s="97" t="str">
        <f>IF(Q735="",IF(AK735="Complete",IF(AM735="TBD","Waiting on Router","Ready"),"Pending Fiber Completion"),"Removed")</f>
        <v>Ready</v>
      </c>
      <c r="AQ735" s="2"/>
      <c r="AR735" s="4" t="s">
        <v>4911</v>
      </c>
      <c r="AS735" s="7">
        <v>1</v>
      </c>
      <c r="AT735" s="2"/>
      <c r="AU735" s="2"/>
      <c r="AV735" s="4"/>
    </row>
    <row r="736" spans="1:48">
      <c r="A736" s="2"/>
      <c r="B736" s="73" t="s">
        <v>2353</v>
      </c>
      <c r="C736" s="73" t="s">
        <v>220</v>
      </c>
      <c r="D736" s="73" t="s">
        <v>763</v>
      </c>
      <c r="E736" s="4" t="s">
        <v>2723</v>
      </c>
      <c r="F736" s="73" t="s">
        <v>517</v>
      </c>
      <c r="G736" s="73" t="s">
        <v>4852</v>
      </c>
      <c r="H736" s="4" t="s">
        <v>518</v>
      </c>
      <c r="I736" s="4" t="s">
        <v>80</v>
      </c>
      <c r="J736" s="4">
        <v>26651</v>
      </c>
      <c r="K736" s="4" t="s">
        <v>3041</v>
      </c>
      <c r="L736" s="4"/>
      <c r="M736" s="4"/>
      <c r="N736" s="4" t="s">
        <v>4200</v>
      </c>
      <c r="O736" s="4">
        <v>742</v>
      </c>
      <c r="P736" s="4"/>
      <c r="Q736" s="4"/>
      <c r="R736" s="4" t="s">
        <v>2727</v>
      </c>
      <c r="S736" s="4" t="s">
        <v>2712</v>
      </c>
      <c r="T736" s="2">
        <v>40847</v>
      </c>
      <c r="U736" s="86" t="str">
        <f t="shared" si="143"/>
        <v>Y</v>
      </c>
      <c r="V736" s="86" t="str">
        <f t="shared" si="144"/>
        <v>Y</v>
      </c>
      <c r="W736" s="34">
        <v>18069.91</v>
      </c>
      <c r="X736" s="4" t="s">
        <v>2756</v>
      </c>
      <c r="Y736" s="2"/>
      <c r="Z736" s="2">
        <v>41008</v>
      </c>
      <c r="AA736" s="84" t="str">
        <f t="shared" si="145"/>
        <v>Y</v>
      </c>
      <c r="AB736" s="35">
        <v>2194</v>
      </c>
      <c r="AC736" s="15">
        <f t="shared" si="146"/>
        <v>2194</v>
      </c>
      <c r="AD736" s="2">
        <v>41061</v>
      </c>
      <c r="AE736" s="92" t="str">
        <f t="shared" si="147"/>
        <v>Complete</v>
      </c>
      <c r="AF736" s="2"/>
      <c r="AG736" s="4" t="s">
        <v>2756</v>
      </c>
      <c r="AH736" s="89" t="str">
        <f t="shared" si="148"/>
        <v>No Build Required</v>
      </c>
      <c r="AI736" s="1" t="s">
        <v>4508</v>
      </c>
      <c r="AJ736" s="1" t="s">
        <v>4508</v>
      </c>
      <c r="AK736" s="84" t="str">
        <f>IF(Q736="",IF(U736="N","N/A",IF(AL736="","TBD",IF(AL736="N/A","N/A",IF(ISNUMBER(AL736),"Complete","")))),"Removed")</f>
        <v>Complete</v>
      </c>
      <c r="AL736" s="94">
        <v>41141</v>
      </c>
      <c r="AM736" s="89" t="str">
        <f>IF(Q736="",IF(AO736="","TBD",IF(AO736="N/A","N/A",IF(ISNUMBER(AO736),"Complete","TBD"))),"N/A")</f>
        <v>Complete</v>
      </c>
      <c r="AN736" s="2">
        <v>41145</v>
      </c>
      <c r="AO736" s="94">
        <v>40945</v>
      </c>
      <c r="AP736" s="97" t="str">
        <f>IF(Q736="",IF(AK736="Complete",IF(AM736="TBD","Waiting on Router","Ready"),"Pending Fiber Completion"),"Removed")</f>
        <v>Ready</v>
      </c>
      <c r="AQ736" s="2">
        <v>41145</v>
      </c>
      <c r="AR736" s="4"/>
      <c r="AS736" s="7">
        <v>1</v>
      </c>
      <c r="AT736" s="2"/>
      <c r="AU736" s="2"/>
      <c r="AV736" s="4"/>
    </row>
    <row r="737" spans="1:48" ht="47.25">
      <c r="A737" s="2"/>
      <c r="B737" s="73" t="s">
        <v>2354</v>
      </c>
      <c r="C737" s="73" t="s">
        <v>220</v>
      </c>
      <c r="D737" s="73" t="s">
        <v>764</v>
      </c>
      <c r="E737" s="4" t="s">
        <v>2723</v>
      </c>
      <c r="F737" s="73" t="s">
        <v>6909</v>
      </c>
      <c r="G737" s="73" t="s">
        <v>4852</v>
      </c>
      <c r="H737" s="4" t="s">
        <v>6929</v>
      </c>
      <c r="I737" s="4" t="s">
        <v>80</v>
      </c>
      <c r="J737" s="4">
        <v>26651</v>
      </c>
      <c r="K737" s="4" t="s">
        <v>3040</v>
      </c>
      <c r="L737" s="4" t="s">
        <v>6930</v>
      </c>
      <c r="M737" s="4" t="s">
        <v>4551</v>
      </c>
      <c r="N737" s="4" t="s">
        <v>4398</v>
      </c>
      <c r="O737" s="4">
        <v>1026</v>
      </c>
      <c r="P737" s="4" t="s">
        <v>4410</v>
      </c>
      <c r="Q737" s="4"/>
      <c r="R737" s="4" t="s">
        <v>2727</v>
      </c>
      <c r="S737" s="4" t="s">
        <v>2715</v>
      </c>
      <c r="T737" s="2">
        <v>40847</v>
      </c>
      <c r="U737" s="86" t="str">
        <f t="shared" si="143"/>
        <v>Y</v>
      </c>
      <c r="V737" s="86" t="str">
        <f t="shared" si="144"/>
        <v>Y</v>
      </c>
      <c r="W737" s="34">
        <v>24499.22</v>
      </c>
      <c r="X737" s="4" t="s">
        <v>2756</v>
      </c>
      <c r="Y737" s="2"/>
      <c r="Z737" s="2">
        <v>41008</v>
      </c>
      <c r="AA737" s="84" t="str">
        <f t="shared" si="145"/>
        <v>Y</v>
      </c>
      <c r="AB737" s="35">
        <v>3550</v>
      </c>
      <c r="AC737" s="15">
        <f t="shared" si="146"/>
        <v>3550</v>
      </c>
      <c r="AD737" s="2">
        <v>41061</v>
      </c>
      <c r="AE737" s="92" t="str">
        <f t="shared" si="147"/>
        <v>Complete</v>
      </c>
      <c r="AF737" s="2">
        <v>41039</v>
      </c>
      <c r="AG737" s="4" t="s">
        <v>697</v>
      </c>
      <c r="AH737" s="89" t="str">
        <f t="shared" si="148"/>
        <v>Complete</v>
      </c>
      <c r="AI737" s="2">
        <v>41071</v>
      </c>
      <c r="AJ737" s="2">
        <v>41115</v>
      </c>
      <c r="AK737" s="84" t="str">
        <f>IF(Q737="",IF(U737="N","N/A",IF(AL737="","TBD",IF(AL737="N/A","N/A",IF(ISNUMBER(AL737),"Complete","")))),"Removed")</f>
        <v>Complete</v>
      </c>
      <c r="AL737" s="94">
        <v>41148</v>
      </c>
      <c r="AM737" s="89" t="str">
        <f>IF(Q737="",IF(AO737="","TBD",IF(AO737="N/A","N/A",IF(ISNUMBER(AO737),"Complete","TBD"))),"N/A")</f>
        <v>Complete</v>
      </c>
      <c r="AN737" s="2">
        <v>41152</v>
      </c>
      <c r="AO737" s="94">
        <v>40862</v>
      </c>
      <c r="AP737" s="97" t="str">
        <f>IF(Q737="",IF(AK737="Complete",IF(AM737="TBD","Waiting on Router","Ready"),"Pending Fiber Completion"),"Removed")</f>
        <v>Ready</v>
      </c>
      <c r="AQ737" s="2">
        <v>41152</v>
      </c>
      <c r="AR737" s="4" t="s">
        <v>304</v>
      </c>
      <c r="AS737" s="7">
        <v>1</v>
      </c>
      <c r="AT737" s="2"/>
      <c r="AU737" s="2"/>
      <c r="AV737" s="4"/>
    </row>
    <row r="738" spans="1:48">
      <c r="A738" s="1"/>
      <c r="B738" s="74" t="s">
        <v>2355</v>
      </c>
      <c r="C738" s="74" t="s">
        <v>220</v>
      </c>
      <c r="D738" s="74" t="s">
        <v>761</v>
      </c>
      <c r="E738" s="9" t="s">
        <v>2723</v>
      </c>
      <c r="F738" s="79" t="s">
        <v>221</v>
      </c>
      <c r="G738" s="74" t="s">
        <v>4852</v>
      </c>
      <c r="H738" s="9" t="s">
        <v>740</v>
      </c>
      <c r="I738" s="9" t="s">
        <v>80</v>
      </c>
      <c r="J738" s="9">
        <v>26651</v>
      </c>
      <c r="K738" s="9" t="s">
        <v>3039</v>
      </c>
      <c r="L738" s="7" t="s">
        <v>3924</v>
      </c>
      <c r="M738" s="9" t="s">
        <v>3925</v>
      </c>
      <c r="N738" s="9" t="s">
        <v>4619</v>
      </c>
      <c r="O738" s="9">
        <v>1357</v>
      </c>
      <c r="P738" s="9"/>
      <c r="Q738" s="7"/>
      <c r="R738" s="7" t="s">
        <v>2727</v>
      </c>
      <c r="S738" s="9"/>
      <c r="T738" s="1">
        <v>40844</v>
      </c>
      <c r="U738" s="87" t="str">
        <f t="shared" si="143"/>
        <v>Y</v>
      </c>
      <c r="V738" s="87" t="str">
        <f t="shared" si="144"/>
        <v>Y</v>
      </c>
      <c r="W738" s="32">
        <v>7024.53</v>
      </c>
      <c r="X738" s="9" t="s">
        <v>2756</v>
      </c>
      <c r="Y738" s="1"/>
      <c r="Z738" s="1">
        <v>40935</v>
      </c>
      <c r="AA738" s="84" t="str">
        <f t="shared" si="145"/>
        <v>Y</v>
      </c>
      <c r="AB738" s="33">
        <v>213</v>
      </c>
      <c r="AC738" s="15">
        <f t="shared" si="146"/>
        <v>213</v>
      </c>
      <c r="AD738" s="1">
        <v>41061</v>
      </c>
      <c r="AE738" s="92" t="str">
        <f t="shared" si="147"/>
        <v>Complete</v>
      </c>
      <c r="AF738" s="1">
        <v>41050</v>
      </c>
      <c r="AG738" s="9" t="s">
        <v>2756</v>
      </c>
      <c r="AH738" s="89" t="str">
        <f t="shared" si="148"/>
        <v>No Build Required</v>
      </c>
      <c r="AI738" s="1" t="s">
        <v>4508</v>
      </c>
      <c r="AJ738" s="1" t="s">
        <v>4508</v>
      </c>
      <c r="AK738" s="84" t="str">
        <f>IF(Q738="",IF(U738="N","N/A",IF(AL738="","TBD",IF(AL738="N/A","N/A",IF(ISNUMBER(AL738),"Complete","")))),"Removed")</f>
        <v>Complete</v>
      </c>
      <c r="AL738" s="93">
        <v>41050</v>
      </c>
      <c r="AM738" s="89" t="str">
        <f>IF(Q738="",IF(AO738="","TBD",IF(AO738="N/A","N/A",IF(ISNUMBER(AO738),"Complete","TBD"))),"N/A")</f>
        <v>Complete</v>
      </c>
      <c r="AN738" s="1">
        <v>41054</v>
      </c>
      <c r="AO738" s="93">
        <v>40961</v>
      </c>
      <c r="AP738" s="97" t="str">
        <f>IF(Q738="",IF(AK738="Complete",IF(AM738="TBD","Waiting on Router","Ready"),"Pending Fiber Completion"),"Removed")</f>
        <v>Ready</v>
      </c>
      <c r="AQ738" s="1">
        <v>41054</v>
      </c>
      <c r="AR738" s="7"/>
      <c r="AS738" s="9">
        <v>1</v>
      </c>
      <c r="AT738" s="1"/>
      <c r="AU738" s="1"/>
      <c r="AV738" s="7"/>
    </row>
    <row r="739" spans="1:48">
      <c r="A739" s="2"/>
      <c r="B739" s="73" t="s">
        <v>2356</v>
      </c>
      <c r="C739" s="73" t="s">
        <v>220</v>
      </c>
      <c r="D739" s="73" t="s">
        <v>710</v>
      </c>
      <c r="E739" s="4" t="s">
        <v>2723</v>
      </c>
      <c r="F739" s="73" t="s">
        <v>1690</v>
      </c>
      <c r="G739" s="73" t="s">
        <v>4852</v>
      </c>
      <c r="H739" s="4" t="s">
        <v>32</v>
      </c>
      <c r="I739" s="4" t="s">
        <v>33</v>
      </c>
      <c r="J739" s="4">
        <v>26261</v>
      </c>
      <c r="K739" s="4" t="s">
        <v>3038</v>
      </c>
      <c r="L739" s="4" t="s">
        <v>3812</v>
      </c>
      <c r="M739" s="4" t="s">
        <v>3823</v>
      </c>
      <c r="N739" s="4" t="s">
        <v>4318</v>
      </c>
      <c r="O739" s="4">
        <v>1084</v>
      </c>
      <c r="P739" s="4"/>
      <c r="Q739" s="4"/>
      <c r="R739" s="4" t="s">
        <v>2727</v>
      </c>
      <c r="S739" s="4" t="s">
        <v>2714</v>
      </c>
      <c r="T739" s="2">
        <v>40847</v>
      </c>
      <c r="U739" s="86" t="str">
        <f t="shared" si="143"/>
        <v>Y</v>
      </c>
      <c r="V739" s="86" t="str">
        <f t="shared" si="144"/>
        <v>Y</v>
      </c>
      <c r="W739" s="34">
        <v>9660.92</v>
      </c>
      <c r="X739" s="4" t="s">
        <v>2756</v>
      </c>
      <c r="Y739" s="2"/>
      <c r="Z739" s="2">
        <v>41008</v>
      </c>
      <c r="AA739" s="84" t="str">
        <f t="shared" si="145"/>
        <v>Y</v>
      </c>
      <c r="AB739" s="35">
        <v>461</v>
      </c>
      <c r="AC739" s="15">
        <f t="shared" si="146"/>
        <v>461</v>
      </c>
      <c r="AD739" s="2">
        <v>41061</v>
      </c>
      <c r="AE739" s="92" t="str">
        <f t="shared" si="147"/>
        <v>Complete</v>
      </c>
      <c r="AF739" s="2">
        <v>41156</v>
      </c>
      <c r="AG739" s="4" t="s">
        <v>697</v>
      </c>
      <c r="AH739" s="89" t="str">
        <f t="shared" si="148"/>
        <v>Complete</v>
      </c>
      <c r="AI739" s="2">
        <v>41178</v>
      </c>
      <c r="AJ739" s="2">
        <v>41220</v>
      </c>
      <c r="AK739" s="84" t="str">
        <f>IF(Q739="",IF(U739="N","N/A",IF(AL739="","TBD",IF(AL739="N/A","N/A",IF(ISNUMBER(AL739),"Complete","")))),"Removed")</f>
        <v>Complete</v>
      </c>
      <c r="AL739" s="94">
        <v>41203</v>
      </c>
      <c r="AM739" s="89" t="str">
        <f>IF(Q739="",IF(AO739="","TBD",IF(AO739="N/A","N/A",IF(ISNUMBER(AO739),"Complete","TBD"))),"N/A")</f>
        <v>Complete</v>
      </c>
      <c r="AN739" s="2"/>
      <c r="AO739" s="94">
        <v>40932</v>
      </c>
      <c r="AP739" s="97" t="str">
        <f>IF(Q739="",IF(AK739="Complete",IF(AM739="TBD","Waiting on Router","Ready"),"Pending Fiber Completion"),"Removed")</f>
        <v>Ready</v>
      </c>
      <c r="AQ739" s="2"/>
      <c r="AR739" s="4"/>
      <c r="AS739" s="7">
        <v>1</v>
      </c>
      <c r="AT739" s="2"/>
      <c r="AU739" s="2"/>
      <c r="AV739" s="4"/>
    </row>
    <row r="740" spans="1:48">
      <c r="A740" s="1"/>
      <c r="B740" s="72" t="s">
        <v>2357</v>
      </c>
      <c r="C740" s="72" t="s">
        <v>220</v>
      </c>
      <c r="D740" s="72" t="s">
        <v>710</v>
      </c>
      <c r="E740" s="8" t="s">
        <v>2723</v>
      </c>
      <c r="F740" s="73" t="s">
        <v>4648</v>
      </c>
      <c r="G740" s="72" t="s">
        <v>4852</v>
      </c>
      <c r="H740" s="8" t="s">
        <v>79</v>
      </c>
      <c r="I740" s="8" t="s">
        <v>80</v>
      </c>
      <c r="J740" s="8">
        <v>26651</v>
      </c>
      <c r="K740" s="8" t="s">
        <v>3037</v>
      </c>
      <c r="L740" s="4" t="s">
        <v>3813</v>
      </c>
      <c r="M740" s="8" t="s">
        <v>3824</v>
      </c>
      <c r="N740" s="8" t="s">
        <v>4323</v>
      </c>
      <c r="O740" s="8">
        <v>1076</v>
      </c>
      <c r="P740" s="8"/>
      <c r="Q740" s="4"/>
      <c r="R740" s="4" t="s">
        <v>2727</v>
      </c>
      <c r="S740" s="8" t="s">
        <v>2714</v>
      </c>
      <c r="T740" s="1">
        <v>40856</v>
      </c>
      <c r="U740" s="77" t="str">
        <f t="shared" si="143"/>
        <v>Y</v>
      </c>
      <c r="V740" s="77" t="str">
        <f t="shared" si="144"/>
        <v>Y</v>
      </c>
      <c r="W740" s="32">
        <v>29690.92</v>
      </c>
      <c r="X740" s="8" t="s">
        <v>2756</v>
      </c>
      <c r="Y740" s="1"/>
      <c r="Z740" s="1">
        <v>40863</v>
      </c>
      <c r="AA740" s="84" t="str">
        <f t="shared" si="145"/>
        <v>Y</v>
      </c>
      <c r="AB740" s="33">
        <v>5423</v>
      </c>
      <c r="AC740" s="15">
        <f t="shared" si="146"/>
        <v>5423</v>
      </c>
      <c r="AD740" s="1">
        <v>41000</v>
      </c>
      <c r="AE740" s="92" t="str">
        <f t="shared" si="147"/>
        <v>Complete</v>
      </c>
      <c r="AF740" s="1">
        <v>40975</v>
      </c>
      <c r="AG740" s="8" t="s">
        <v>697</v>
      </c>
      <c r="AH740" s="89" t="str">
        <f t="shared" si="148"/>
        <v>Complete</v>
      </c>
      <c r="AI740" s="1">
        <v>40998</v>
      </c>
      <c r="AJ740" s="1">
        <v>41065</v>
      </c>
      <c r="AK740" s="84" t="str">
        <f>IF(Q740="",IF(U740="N","N/A",IF(AL740="","TBD",IF(AL740="N/A","N/A",IF(ISNUMBER(AL740),"Complete","")))),"Removed")</f>
        <v>Complete</v>
      </c>
      <c r="AL740" s="94">
        <v>41153</v>
      </c>
      <c r="AM740" s="89" t="str">
        <f>IF(Q740="",IF(AO740="","TBD",IF(AO740="N/A","N/A",IF(ISNUMBER(AO740),"Complete","TBD"))),"N/A")</f>
        <v>Complete</v>
      </c>
      <c r="AN740" s="2">
        <v>41159</v>
      </c>
      <c r="AO740" s="93">
        <v>40932</v>
      </c>
      <c r="AP740" s="97" t="str">
        <f>IF(Q740="",IF(AK740="Complete",IF(AM740="TBD","Waiting on Router","Ready"),"Pending Fiber Completion"),"Removed")</f>
        <v>Ready</v>
      </c>
      <c r="AQ740" s="2">
        <v>41159</v>
      </c>
      <c r="AR740" s="4"/>
      <c r="AS740" s="9">
        <v>1</v>
      </c>
      <c r="AT740" s="1"/>
      <c r="AU740" s="1"/>
      <c r="AV740" s="4"/>
    </row>
    <row r="741" spans="1:48">
      <c r="A741" s="1"/>
      <c r="B741" s="72" t="s">
        <v>2358</v>
      </c>
      <c r="C741" s="72" t="s">
        <v>220</v>
      </c>
      <c r="D741" s="72" t="s">
        <v>710</v>
      </c>
      <c r="E741" s="8" t="s">
        <v>2723</v>
      </c>
      <c r="F741" s="73" t="s">
        <v>4768</v>
      </c>
      <c r="G741" s="72" t="s">
        <v>4852</v>
      </c>
      <c r="H741" s="8" t="s">
        <v>1744</v>
      </c>
      <c r="I741" s="8"/>
      <c r="J741" s="8"/>
      <c r="K741" s="8"/>
      <c r="L741" s="4" t="s">
        <v>3813</v>
      </c>
      <c r="M741" s="8" t="s">
        <v>3825</v>
      </c>
      <c r="N741" s="8" t="s">
        <v>4277</v>
      </c>
      <c r="O741" s="8">
        <v>1071</v>
      </c>
      <c r="P741" s="8"/>
      <c r="Q741" s="4"/>
      <c r="R741" s="4" t="s">
        <v>2727</v>
      </c>
      <c r="S741" s="8" t="s">
        <v>2714</v>
      </c>
      <c r="T741" s="1">
        <v>40878</v>
      </c>
      <c r="U741" s="77" t="str">
        <f t="shared" si="143"/>
        <v>Y</v>
      </c>
      <c r="V741" s="77" t="str">
        <f t="shared" si="144"/>
        <v>Y</v>
      </c>
      <c r="W741" s="32">
        <v>7856.01</v>
      </c>
      <c r="X741" s="8" t="s">
        <v>2756</v>
      </c>
      <c r="Y741" s="1"/>
      <c r="Z741" s="1">
        <v>40885</v>
      </c>
      <c r="AA741" s="84" t="str">
        <f t="shared" si="145"/>
        <v>Y</v>
      </c>
      <c r="AB741" s="33">
        <v>1058</v>
      </c>
      <c r="AC741" s="15">
        <f t="shared" si="146"/>
        <v>1058</v>
      </c>
      <c r="AD741" s="1">
        <v>41061</v>
      </c>
      <c r="AE741" s="92" t="str">
        <f t="shared" si="147"/>
        <v>Complete</v>
      </c>
      <c r="AF741" s="1">
        <v>41053</v>
      </c>
      <c r="AG741" s="8" t="s">
        <v>697</v>
      </c>
      <c r="AH741" s="89" t="str">
        <f t="shared" si="148"/>
        <v>Complete</v>
      </c>
      <c r="AI741" s="1">
        <v>41257</v>
      </c>
      <c r="AJ741" s="1">
        <v>41115</v>
      </c>
      <c r="AK741" s="84" t="str">
        <f>IF(Q741="",IF(U741="N","N/A",IF(AL741="","TBD",IF(AL741="N/A","N/A",IF(ISNUMBER(AL741),"Complete","")))),"Removed")</f>
        <v>Complete</v>
      </c>
      <c r="AL741" s="94">
        <v>41264</v>
      </c>
      <c r="AM741" s="89" t="str">
        <f>IF(Q741="",IF(AO741="","TBD",IF(AO741="N/A","N/A",IF(ISNUMBER(AO741),"Complete","TBD"))),"N/A")</f>
        <v>Complete</v>
      </c>
      <c r="AN741" s="1">
        <v>41264</v>
      </c>
      <c r="AO741" s="93">
        <v>40932</v>
      </c>
      <c r="AP741" s="97" t="str">
        <f>IF(Q741="",IF(AK741="Complete",IF(AM741="TBD","Waiting on Router","Ready"),"Pending Fiber Completion"),"Removed")</f>
        <v>Ready</v>
      </c>
      <c r="AQ741" s="1"/>
      <c r="AR741" s="4" t="s">
        <v>6774</v>
      </c>
      <c r="AS741" s="9">
        <v>1</v>
      </c>
      <c r="AT741" s="1"/>
      <c r="AU741" s="1"/>
      <c r="AV741" s="4"/>
    </row>
    <row r="742" spans="1:48">
      <c r="A742" s="13"/>
      <c r="B742" s="75" t="s">
        <v>2359</v>
      </c>
      <c r="C742" s="75" t="s">
        <v>220</v>
      </c>
      <c r="D742" s="75" t="s">
        <v>1554</v>
      </c>
      <c r="E742" s="6" t="s">
        <v>2723</v>
      </c>
      <c r="F742" s="78" t="s">
        <v>1567</v>
      </c>
      <c r="G742" s="75" t="s">
        <v>4852</v>
      </c>
      <c r="H742" s="6" t="s">
        <v>1568</v>
      </c>
      <c r="I742" s="6" t="s">
        <v>80</v>
      </c>
      <c r="J742" s="6">
        <v>26651</v>
      </c>
      <c r="K742" s="6" t="s">
        <v>3032</v>
      </c>
      <c r="L742" s="11"/>
      <c r="M742" s="6"/>
      <c r="N742" s="6" t="s">
        <v>3867</v>
      </c>
      <c r="O742" s="6">
        <v>863</v>
      </c>
      <c r="P742" s="6" t="s">
        <v>3966</v>
      </c>
      <c r="Q742" s="11"/>
      <c r="R742" s="11" t="s">
        <v>2727</v>
      </c>
      <c r="S742" s="6" t="s">
        <v>2715</v>
      </c>
      <c r="T742" s="13">
        <v>40848</v>
      </c>
      <c r="U742" s="89" t="str">
        <f t="shared" si="143"/>
        <v>Y</v>
      </c>
      <c r="V742" s="89" t="str">
        <f t="shared" si="144"/>
        <v>Y</v>
      </c>
      <c r="W742" s="22">
        <v>16463.28</v>
      </c>
      <c r="X742" s="6" t="s">
        <v>2756</v>
      </c>
      <c r="Y742" s="13"/>
      <c r="Z742" s="13">
        <v>40854</v>
      </c>
      <c r="AA742" s="84" t="str">
        <f t="shared" si="145"/>
        <v>Y</v>
      </c>
      <c r="AB742" s="23">
        <v>4448</v>
      </c>
      <c r="AC742" s="15">
        <f t="shared" si="146"/>
        <v>4448</v>
      </c>
      <c r="AD742" s="13">
        <v>41000</v>
      </c>
      <c r="AE742" s="92" t="str">
        <f t="shared" si="147"/>
        <v>Complete</v>
      </c>
      <c r="AF742" s="13">
        <v>40942</v>
      </c>
      <c r="AG742" s="6" t="s">
        <v>2756</v>
      </c>
      <c r="AH742" s="89" t="str">
        <f t="shared" si="148"/>
        <v>No Build Required</v>
      </c>
      <c r="AI742" s="1" t="s">
        <v>4508</v>
      </c>
      <c r="AJ742" s="1" t="s">
        <v>4508</v>
      </c>
      <c r="AK742" s="84" t="str">
        <f>IF(Q742="",IF(U742="N","N/A",IF(AL742="","TBD",IF(AL742="N/A","N/A",IF(ISNUMBER(AL742),"Complete","")))),"Removed")</f>
        <v>Complete</v>
      </c>
      <c r="AL742" s="95">
        <v>40942</v>
      </c>
      <c r="AM742" s="89" t="str">
        <f>IF(Q742="",IF(AO742="","TBD",IF(AO742="N/A","N/A",IF(ISNUMBER(AO742),"Complete","TBD"))),"N/A")</f>
        <v>Complete</v>
      </c>
      <c r="AN742" s="13">
        <v>40949</v>
      </c>
      <c r="AO742" s="95">
        <v>40829</v>
      </c>
      <c r="AP742" s="97" t="str">
        <f>IF(Q742="",IF(AK742="Complete",IF(AM742="TBD","Waiting on Router","Ready"),"Pending Fiber Completion"),"Removed")</f>
        <v>Ready</v>
      </c>
      <c r="AQ742" s="13">
        <v>40949</v>
      </c>
      <c r="AR742" s="11"/>
      <c r="AS742" s="36">
        <v>1</v>
      </c>
      <c r="AT742" s="13"/>
      <c r="AU742" s="13"/>
      <c r="AV742" s="11"/>
    </row>
    <row r="743" spans="1:48">
      <c r="A743" s="10"/>
      <c r="B743" s="78" t="s">
        <v>2360</v>
      </c>
      <c r="C743" s="78" t="s">
        <v>220</v>
      </c>
      <c r="D743" s="78" t="s">
        <v>1554</v>
      </c>
      <c r="E743" s="11" t="s">
        <v>2723</v>
      </c>
      <c r="F743" s="78" t="s">
        <v>1599</v>
      </c>
      <c r="G743" s="78" t="s">
        <v>4852</v>
      </c>
      <c r="H743" s="11" t="s">
        <v>5250</v>
      </c>
      <c r="I743" s="11" t="s">
        <v>1600</v>
      </c>
      <c r="J743" s="11">
        <v>25868</v>
      </c>
      <c r="K743" s="11" t="s">
        <v>3036</v>
      </c>
      <c r="L743" s="11" t="s">
        <v>4414</v>
      </c>
      <c r="M743" s="11" t="s">
        <v>4415</v>
      </c>
      <c r="N743" s="11" t="s">
        <v>4446</v>
      </c>
      <c r="O743" s="11">
        <v>903</v>
      </c>
      <c r="P743" s="11" t="s">
        <v>4458</v>
      </c>
      <c r="Q743" s="11"/>
      <c r="R743" s="11" t="s">
        <v>2727</v>
      </c>
      <c r="S743" s="11" t="s">
        <v>2715</v>
      </c>
      <c r="T743" s="10">
        <v>40878</v>
      </c>
      <c r="U743" s="90" t="str">
        <f t="shared" si="143"/>
        <v>Y</v>
      </c>
      <c r="V743" s="90" t="str">
        <f t="shared" si="144"/>
        <v>Y</v>
      </c>
      <c r="W743" s="42">
        <v>22208.34</v>
      </c>
      <c r="X743" s="11" t="s">
        <v>2756</v>
      </c>
      <c r="Y743" s="10"/>
      <c r="Z743" s="10">
        <v>41008</v>
      </c>
      <c r="AA743" s="84" t="str">
        <f t="shared" si="145"/>
        <v>Y</v>
      </c>
      <c r="AB743" s="43">
        <v>2929</v>
      </c>
      <c r="AC743" s="15">
        <f t="shared" si="146"/>
        <v>2929</v>
      </c>
      <c r="AD743" s="10">
        <v>41061</v>
      </c>
      <c r="AE743" s="92" t="str">
        <f t="shared" si="147"/>
        <v>Complete</v>
      </c>
      <c r="AF743" s="10">
        <v>41044</v>
      </c>
      <c r="AG743" s="11" t="s">
        <v>697</v>
      </c>
      <c r="AH743" s="89" t="str">
        <f t="shared" si="148"/>
        <v>Complete</v>
      </c>
      <c r="AI743" s="10">
        <v>41101</v>
      </c>
      <c r="AJ743" s="10">
        <v>41115</v>
      </c>
      <c r="AK743" s="84" t="str">
        <f>IF(Q743="",IF(U743="N","N/A",IF(AL743="","TBD",IF(AL743="N/A","N/A",IF(ISNUMBER(AL743),"Complete","")))),"Removed")</f>
        <v>Complete</v>
      </c>
      <c r="AL743" s="96">
        <v>41178</v>
      </c>
      <c r="AM743" s="89" t="str">
        <f>IF(Q743="",IF(AO743="","TBD",IF(AO743="N/A","N/A",IF(ISNUMBER(AO743),"Complete","TBD"))),"N/A")</f>
        <v>Complete</v>
      </c>
      <c r="AN743" s="1">
        <v>41180</v>
      </c>
      <c r="AO743" s="96">
        <v>40926</v>
      </c>
      <c r="AP743" s="97" t="str">
        <f>IF(Q743="",IF(AK743="Complete",IF(AM743="TBD","Waiting on Router","Ready"),"Pending Fiber Completion"),"Removed")</f>
        <v>Ready</v>
      </c>
      <c r="AQ743" s="1">
        <v>41180</v>
      </c>
      <c r="AR743" s="11" t="s">
        <v>5254</v>
      </c>
      <c r="AS743" s="44">
        <v>1</v>
      </c>
      <c r="AT743" s="10"/>
      <c r="AU743" s="10"/>
      <c r="AV743" s="11"/>
    </row>
    <row r="744" spans="1:48">
      <c r="A744" s="10"/>
      <c r="B744" s="78" t="s">
        <v>2361</v>
      </c>
      <c r="C744" s="78" t="s">
        <v>220</v>
      </c>
      <c r="D744" s="78" t="s">
        <v>1554</v>
      </c>
      <c r="E744" s="11" t="s">
        <v>2723</v>
      </c>
      <c r="F744" s="78" t="s">
        <v>1607</v>
      </c>
      <c r="G744" s="78" t="s">
        <v>4852</v>
      </c>
      <c r="H744" s="11" t="s">
        <v>5251</v>
      </c>
      <c r="I744" s="11" t="s">
        <v>33</v>
      </c>
      <c r="J744" s="11">
        <v>26261</v>
      </c>
      <c r="K744" s="11" t="s">
        <v>3035</v>
      </c>
      <c r="L744" s="11" t="s">
        <v>4414</v>
      </c>
      <c r="M744" s="11" t="s">
        <v>4415</v>
      </c>
      <c r="N744" s="11" t="s">
        <v>4865</v>
      </c>
      <c r="O744" s="11">
        <v>925</v>
      </c>
      <c r="P744" s="11" t="s">
        <v>4812</v>
      </c>
      <c r="Q744" s="11"/>
      <c r="R744" s="11" t="s">
        <v>2727</v>
      </c>
      <c r="S744" s="11" t="s">
        <v>2715</v>
      </c>
      <c r="T744" s="10">
        <v>40896</v>
      </c>
      <c r="U744" s="90" t="str">
        <f t="shared" si="143"/>
        <v>Y</v>
      </c>
      <c r="V744" s="90" t="str">
        <f t="shared" si="144"/>
        <v>Y</v>
      </c>
      <c r="W744" s="42">
        <v>12887.63</v>
      </c>
      <c r="X744" s="11" t="s">
        <v>2756</v>
      </c>
      <c r="Y744" s="10"/>
      <c r="Z744" s="10">
        <v>41008</v>
      </c>
      <c r="AA744" s="84" t="str">
        <f t="shared" si="145"/>
        <v>Y</v>
      </c>
      <c r="AB744" s="43">
        <v>649</v>
      </c>
      <c r="AC744" s="15">
        <f t="shared" si="146"/>
        <v>649</v>
      </c>
      <c r="AD744" s="10">
        <v>41061</v>
      </c>
      <c r="AE744" s="92" t="str">
        <f t="shared" si="147"/>
        <v>Complete</v>
      </c>
      <c r="AF744" s="10">
        <v>41156</v>
      </c>
      <c r="AG744" s="11" t="s">
        <v>697</v>
      </c>
      <c r="AH744" s="89" t="str">
        <f t="shared" si="148"/>
        <v>Complete</v>
      </c>
      <c r="AI744" s="10">
        <v>41204</v>
      </c>
      <c r="AJ744" s="10">
        <v>41206</v>
      </c>
      <c r="AK744" s="84" t="str">
        <f>IF(Q744="",IF(U744="N","N/A",IF(AL744="","TBD",IF(AL744="N/A","N/A",IF(ISNUMBER(AL744),"Complete","")))),"Removed")</f>
        <v>Complete</v>
      </c>
      <c r="AL744" s="96">
        <v>41205</v>
      </c>
      <c r="AM744" s="89" t="str">
        <f>IF(Q744="",IF(AO744="","TBD",IF(AO744="N/A","N/A",IF(ISNUMBER(AO744),"Complete","TBD"))),"N/A")</f>
        <v>Complete</v>
      </c>
      <c r="AN744" s="10"/>
      <c r="AO744" s="96">
        <v>41085</v>
      </c>
      <c r="AP744" s="97" t="str">
        <f>IF(Q744="",IF(AK744="Complete",IF(AM744="TBD","Waiting on Router","Ready"),"Pending Fiber Completion"),"Removed")</f>
        <v>Ready</v>
      </c>
      <c r="AQ744" s="10"/>
      <c r="AR744" s="11" t="s">
        <v>5254</v>
      </c>
      <c r="AS744" s="44">
        <v>1</v>
      </c>
      <c r="AT744" s="10"/>
      <c r="AU744" s="10"/>
      <c r="AV744" s="11"/>
    </row>
    <row r="745" spans="1:48">
      <c r="A745" s="10"/>
      <c r="B745" s="78" t="s">
        <v>2362</v>
      </c>
      <c r="C745" s="78" t="s">
        <v>220</v>
      </c>
      <c r="D745" s="78" t="s">
        <v>1554</v>
      </c>
      <c r="E745" s="11" t="s">
        <v>2723</v>
      </c>
      <c r="F745" s="78" t="s">
        <v>1612</v>
      </c>
      <c r="G745" s="78" t="s">
        <v>4852</v>
      </c>
      <c r="H745" s="11" t="s">
        <v>5252</v>
      </c>
      <c r="I745" s="11" t="s">
        <v>80</v>
      </c>
      <c r="J745" s="11">
        <v>26651</v>
      </c>
      <c r="K745" s="11" t="s">
        <v>3034</v>
      </c>
      <c r="L745" s="11" t="s">
        <v>4414</v>
      </c>
      <c r="M745" s="11" t="s">
        <v>4415</v>
      </c>
      <c r="N745" s="11" t="s">
        <v>4447</v>
      </c>
      <c r="O745" s="11">
        <v>904</v>
      </c>
      <c r="P745" s="11" t="s">
        <v>4457</v>
      </c>
      <c r="Q745" s="11"/>
      <c r="R745" s="11" t="s">
        <v>2727</v>
      </c>
      <c r="S745" s="11" t="s">
        <v>2715</v>
      </c>
      <c r="T745" s="10">
        <v>40856</v>
      </c>
      <c r="U745" s="90" t="str">
        <f t="shared" si="143"/>
        <v>Y</v>
      </c>
      <c r="V745" s="90" t="str">
        <f t="shared" si="144"/>
        <v>Y</v>
      </c>
      <c r="W745" s="42">
        <v>37852.11</v>
      </c>
      <c r="X745" s="11" t="s">
        <v>2756</v>
      </c>
      <c r="Y745" s="10"/>
      <c r="Z745" s="10">
        <v>41008</v>
      </c>
      <c r="AA745" s="84" t="str">
        <f t="shared" si="145"/>
        <v>Y</v>
      </c>
      <c r="AB745" s="43">
        <v>6847</v>
      </c>
      <c r="AC745" s="15">
        <f t="shared" si="146"/>
        <v>6847</v>
      </c>
      <c r="AD745" s="10">
        <v>41091</v>
      </c>
      <c r="AE745" s="92" t="str">
        <f t="shared" si="147"/>
        <v>Complete</v>
      </c>
      <c r="AF745" s="10">
        <v>41152</v>
      </c>
      <c r="AG745" s="11" t="s">
        <v>2756</v>
      </c>
      <c r="AH745" s="89" t="str">
        <f t="shared" si="148"/>
        <v>No Build Required</v>
      </c>
      <c r="AI745" s="1" t="s">
        <v>4508</v>
      </c>
      <c r="AJ745" s="1" t="s">
        <v>4508</v>
      </c>
      <c r="AK745" s="84" t="str">
        <f>IF(Q745="",IF(U745="N","N/A",IF(AL745="","TBD",IF(AL745="N/A","N/A",IF(ISNUMBER(AL745),"Complete","")))),"Removed")</f>
        <v>Complete</v>
      </c>
      <c r="AL745" s="96">
        <v>41153</v>
      </c>
      <c r="AM745" s="89" t="str">
        <f>IF(Q745="",IF(AO745="","TBD",IF(AO745="N/A","N/A",IF(ISNUMBER(AO745),"Complete","TBD"))),"N/A")</f>
        <v>Complete</v>
      </c>
      <c r="AN745" s="2">
        <v>41159</v>
      </c>
      <c r="AO745" s="96">
        <v>40926</v>
      </c>
      <c r="AP745" s="97" t="str">
        <f>IF(Q745="",IF(AK745="Complete",IF(AM745="TBD","Waiting on Router","Ready"),"Pending Fiber Completion"),"Removed")</f>
        <v>Ready</v>
      </c>
      <c r="AQ745" s="2">
        <v>41159</v>
      </c>
      <c r="AR745" s="11" t="s">
        <v>5254</v>
      </c>
      <c r="AS745" s="44">
        <v>1</v>
      </c>
      <c r="AT745" s="10"/>
      <c r="AU745" s="10"/>
      <c r="AV745" s="11"/>
    </row>
    <row r="746" spans="1:48" ht="63">
      <c r="A746" s="13"/>
      <c r="B746" s="75" t="s">
        <v>2363</v>
      </c>
      <c r="C746" s="75" t="s">
        <v>220</v>
      </c>
      <c r="D746" s="75" t="s">
        <v>1554</v>
      </c>
      <c r="E746" s="6" t="s">
        <v>2723</v>
      </c>
      <c r="F746" s="78" t="s">
        <v>1613</v>
      </c>
      <c r="G746" s="75" t="s">
        <v>4852</v>
      </c>
      <c r="H746" s="6" t="s">
        <v>1614</v>
      </c>
      <c r="I746" s="6" t="s">
        <v>33</v>
      </c>
      <c r="J746" s="6">
        <v>26261</v>
      </c>
      <c r="K746" s="6" t="s">
        <v>3033</v>
      </c>
      <c r="L746" s="11" t="s">
        <v>3561</v>
      </c>
      <c r="M746" s="6"/>
      <c r="N746" s="6" t="s">
        <v>3574</v>
      </c>
      <c r="O746" s="6">
        <v>856</v>
      </c>
      <c r="P746" s="6" t="s">
        <v>3583</v>
      </c>
      <c r="Q746" s="11"/>
      <c r="R746" s="11" t="s">
        <v>2727</v>
      </c>
      <c r="S746" s="6" t="s">
        <v>2715</v>
      </c>
      <c r="T746" s="13">
        <v>40847</v>
      </c>
      <c r="U746" s="89" t="str">
        <f t="shared" si="143"/>
        <v>Y</v>
      </c>
      <c r="V746" s="89" t="str">
        <f t="shared" si="144"/>
        <v>Y</v>
      </c>
      <c r="W746" s="22">
        <v>31370.59</v>
      </c>
      <c r="X746" s="6" t="s">
        <v>2756</v>
      </c>
      <c r="Y746" s="13"/>
      <c r="Z746" s="13">
        <v>41008</v>
      </c>
      <c r="AA746" s="84" t="str">
        <f t="shared" si="145"/>
        <v>Y</v>
      </c>
      <c r="AB746" s="23">
        <v>4349</v>
      </c>
      <c r="AC746" s="15">
        <f t="shared" si="146"/>
        <v>4349</v>
      </c>
      <c r="AD746" s="13">
        <v>41091</v>
      </c>
      <c r="AE746" s="92" t="str">
        <f t="shared" si="147"/>
        <v>Complete</v>
      </c>
      <c r="AF746" s="13">
        <v>41156</v>
      </c>
      <c r="AG746" s="6" t="s">
        <v>697</v>
      </c>
      <c r="AH746" s="89" t="str">
        <f t="shared" si="148"/>
        <v>Complete</v>
      </c>
      <c r="AI746" s="13">
        <v>41204</v>
      </c>
      <c r="AJ746" s="13">
        <v>41220</v>
      </c>
      <c r="AK746" s="84" t="str">
        <f>IF(Q746="",IF(U746="N","N/A",IF(AL746="","TBD",IF(AL746="N/A","N/A",IF(ISNUMBER(AL746),"Complete","")))),"Removed")</f>
        <v>Complete</v>
      </c>
      <c r="AL746" s="96">
        <v>41207</v>
      </c>
      <c r="AM746" s="89" t="str">
        <f>IF(Q746="",IF(AO746="","TBD",IF(AO746="N/A","N/A",IF(ISNUMBER(AO746),"Complete","TBD"))),"N/A")</f>
        <v>Complete</v>
      </c>
      <c r="AN746" s="13"/>
      <c r="AO746" s="95">
        <v>40879</v>
      </c>
      <c r="AP746" s="97" t="str">
        <f>IF(Q746="",IF(AK746="Complete",IF(AM746="TBD","Waiting on Router","Ready"),"Pending Fiber Completion"),"Removed")</f>
        <v>Ready</v>
      </c>
      <c r="AQ746" s="13"/>
      <c r="AR746" s="11"/>
      <c r="AS746" s="36">
        <v>1</v>
      </c>
      <c r="AT746" s="13"/>
      <c r="AU746" s="13"/>
      <c r="AV746" s="11"/>
    </row>
    <row r="747" spans="1:48" ht="47.25">
      <c r="A747" s="13"/>
      <c r="B747" s="75" t="s">
        <v>2364</v>
      </c>
      <c r="C747" s="75" t="s">
        <v>220</v>
      </c>
      <c r="D747" s="75" t="s">
        <v>1554</v>
      </c>
      <c r="E747" s="6" t="s">
        <v>2723</v>
      </c>
      <c r="F747" s="78" t="s">
        <v>1617</v>
      </c>
      <c r="G747" s="75" t="s">
        <v>4852</v>
      </c>
      <c r="H747" s="6" t="s">
        <v>1618</v>
      </c>
      <c r="I747" s="6" t="s">
        <v>80</v>
      </c>
      <c r="J747" s="6">
        <v>26651</v>
      </c>
      <c r="K747" s="6" t="s">
        <v>3031</v>
      </c>
      <c r="L747" s="11" t="s">
        <v>4816</v>
      </c>
      <c r="M747" s="6" t="s">
        <v>3559</v>
      </c>
      <c r="N747" s="6" t="s">
        <v>3575</v>
      </c>
      <c r="O747" s="6">
        <v>857</v>
      </c>
      <c r="P747" s="6" t="s">
        <v>3579</v>
      </c>
      <c r="Q747" s="11"/>
      <c r="R747" s="11" t="s">
        <v>2727</v>
      </c>
      <c r="S747" s="6" t="s">
        <v>2715</v>
      </c>
      <c r="T747" s="13">
        <v>40847</v>
      </c>
      <c r="U747" s="89" t="str">
        <f t="shared" si="143"/>
        <v>Y</v>
      </c>
      <c r="V747" s="89" t="str">
        <f t="shared" si="144"/>
        <v>Y</v>
      </c>
      <c r="W747" s="22">
        <v>24324.21</v>
      </c>
      <c r="X747" s="6" t="s">
        <v>2756</v>
      </c>
      <c r="Y747" s="13"/>
      <c r="Z747" s="13">
        <v>41008</v>
      </c>
      <c r="AA747" s="84" t="str">
        <f t="shared" si="145"/>
        <v>Y</v>
      </c>
      <c r="AB747" s="23">
        <v>2471</v>
      </c>
      <c r="AC747" s="15">
        <f t="shared" si="146"/>
        <v>2471</v>
      </c>
      <c r="AD747" s="13">
        <v>41091</v>
      </c>
      <c r="AE747" s="92" t="str">
        <f t="shared" si="147"/>
        <v>Complete</v>
      </c>
      <c r="AF747" s="13">
        <v>41177</v>
      </c>
      <c r="AG747" s="6" t="s">
        <v>697</v>
      </c>
      <c r="AH747" s="89" t="str">
        <f t="shared" si="148"/>
        <v>Complete</v>
      </c>
      <c r="AI747" s="13">
        <v>41257</v>
      </c>
      <c r="AJ747" s="13">
        <v>41324</v>
      </c>
      <c r="AK747" s="84" t="str">
        <f>IF(Q747="",IF(U747="N","N/A",IF(AL747="","TBD",IF(AL747="N/A","N/A",IF(ISNUMBER(AL747),"Complete","")))),"Removed")</f>
        <v>Complete</v>
      </c>
      <c r="AL747" s="96">
        <v>41177</v>
      </c>
      <c r="AM747" s="89" t="str">
        <f>IF(Q747="",IF(AO747="","TBD",IF(AO747="N/A","N/A",IF(ISNUMBER(AO747),"Complete","TBD"))),"N/A")</f>
        <v>Complete</v>
      </c>
      <c r="AN747" s="13"/>
      <c r="AO747" s="95">
        <v>40807</v>
      </c>
      <c r="AP747" s="97" t="str">
        <f>IF(Q747="",IF(AK747="Complete",IF(AM747="TBD","Waiting on Router","Ready"),"Pending Fiber Completion"),"Removed")</f>
        <v>Ready</v>
      </c>
      <c r="AQ747" s="13"/>
      <c r="AR747" s="11" t="s">
        <v>5239</v>
      </c>
      <c r="AS747" s="36">
        <v>1</v>
      </c>
      <c r="AT747" s="13"/>
      <c r="AU747" s="13"/>
      <c r="AV747" s="11"/>
    </row>
    <row r="748" spans="1:48" ht="47.25">
      <c r="A748" s="13"/>
      <c r="B748" s="75" t="s">
        <v>2365</v>
      </c>
      <c r="C748" s="75" t="s">
        <v>220</v>
      </c>
      <c r="D748" s="75" t="s">
        <v>1554</v>
      </c>
      <c r="E748" s="6" t="s">
        <v>2723</v>
      </c>
      <c r="F748" s="78" t="s">
        <v>2741</v>
      </c>
      <c r="G748" s="75" t="s">
        <v>4852</v>
      </c>
      <c r="H748" s="6" t="s">
        <v>1619</v>
      </c>
      <c r="I748" s="6" t="s">
        <v>80</v>
      </c>
      <c r="J748" s="6">
        <v>26651</v>
      </c>
      <c r="K748" s="6" t="s">
        <v>3030</v>
      </c>
      <c r="L748" s="11" t="s">
        <v>4816</v>
      </c>
      <c r="M748" s="6" t="s">
        <v>3559</v>
      </c>
      <c r="N748" s="6" t="s">
        <v>3576</v>
      </c>
      <c r="O748" s="6">
        <v>858</v>
      </c>
      <c r="P748" s="6" t="s">
        <v>3580</v>
      </c>
      <c r="Q748" s="11"/>
      <c r="R748" s="11" t="s">
        <v>2727</v>
      </c>
      <c r="S748" s="6" t="s">
        <v>2715</v>
      </c>
      <c r="T748" s="13">
        <v>40848</v>
      </c>
      <c r="U748" s="89" t="str">
        <f t="shared" si="143"/>
        <v>Y</v>
      </c>
      <c r="V748" s="89" t="str">
        <f t="shared" si="144"/>
        <v>Y</v>
      </c>
      <c r="W748" s="22">
        <v>12161.16</v>
      </c>
      <c r="X748" s="6" t="s">
        <v>2756</v>
      </c>
      <c r="Y748" s="13"/>
      <c r="Z748" s="13">
        <v>40854</v>
      </c>
      <c r="AA748" s="84" t="str">
        <f t="shared" si="145"/>
        <v>Y</v>
      </c>
      <c r="AB748" s="23">
        <v>1657</v>
      </c>
      <c r="AC748" s="15">
        <f t="shared" si="146"/>
        <v>1657</v>
      </c>
      <c r="AD748" s="13">
        <v>41000</v>
      </c>
      <c r="AE748" s="92" t="str">
        <f t="shared" si="147"/>
        <v>Complete</v>
      </c>
      <c r="AF748" s="13">
        <v>40942</v>
      </c>
      <c r="AG748" s="6" t="s">
        <v>697</v>
      </c>
      <c r="AH748" s="89" t="str">
        <f t="shared" si="148"/>
        <v>Complete</v>
      </c>
      <c r="AI748" s="13">
        <v>41141</v>
      </c>
      <c r="AJ748" s="13">
        <v>41185</v>
      </c>
      <c r="AK748" s="84" t="str">
        <f>IF(Q748="",IF(U748="N","N/A",IF(AL748="","TBD",IF(AL748="N/A","N/A",IF(ISNUMBER(AL748),"Complete","")))),"Removed")</f>
        <v>Complete</v>
      </c>
      <c r="AL748" s="96">
        <v>41184</v>
      </c>
      <c r="AM748" s="89" t="str">
        <f>IF(Q748="",IF(AO748="","TBD",IF(AO748="N/A","N/A",IF(ISNUMBER(AO748),"Complete","TBD"))),"N/A")</f>
        <v>Complete</v>
      </c>
      <c r="AN748" s="13">
        <v>41187</v>
      </c>
      <c r="AO748" s="95">
        <v>40807</v>
      </c>
      <c r="AP748" s="97" t="str">
        <f>IF(Q748="",IF(AK748="Complete",IF(AM748="TBD","Waiting on Router","Ready"),"Pending Fiber Completion"),"Removed")</f>
        <v>Ready</v>
      </c>
      <c r="AQ748" s="13">
        <v>41187</v>
      </c>
      <c r="AR748" s="11"/>
      <c r="AS748" s="36">
        <v>1</v>
      </c>
      <c r="AT748" s="13"/>
      <c r="AU748" s="13"/>
      <c r="AV748" s="11"/>
    </row>
    <row r="749" spans="1:48">
      <c r="A749" s="13"/>
      <c r="B749" s="75" t="s">
        <v>5032</v>
      </c>
      <c r="C749" s="75" t="s">
        <v>220</v>
      </c>
      <c r="D749" s="75" t="s">
        <v>774</v>
      </c>
      <c r="E749" s="6" t="s">
        <v>2723</v>
      </c>
      <c r="F749" s="78" t="s">
        <v>4585</v>
      </c>
      <c r="G749" s="81" t="s">
        <v>4851</v>
      </c>
      <c r="H749" s="6" t="s">
        <v>4586</v>
      </c>
      <c r="I749" s="6" t="s">
        <v>395</v>
      </c>
      <c r="J749" s="6">
        <v>26205</v>
      </c>
      <c r="K749" s="6" t="s">
        <v>6256</v>
      </c>
      <c r="L749" s="11"/>
      <c r="M749" s="6"/>
      <c r="N749" s="6" t="s">
        <v>6257</v>
      </c>
      <c r="O749" s="6">
        <v>124</v>
      </c>
      <c r="P749" s="6"/>
      <c r="Q749" s="11"/>
      <c r="R749" s="11" t="s">
        <v>4588</v>
      </c>
      <c r="S749" s="6"/>
      <c r="T749" s="13"/>
      <c r="U749" s="77" t="str">
        <f t="shared" si="143"/>
        <v>N</v>
      </c>
      <c r="V749" s="77" t="str">
        <f t="shared" si="144"/>
        <v>N/A</v>
      </c>
      <c r="W749" s="22"/>
      <c r="X749" s="6" t="s">
        <v>4508</v>
      </c>
      <c r="Y749" s="13"/>
      <c r="Z749" s="13"/>
      <c r="AA749" s="84" t="str">
        <f t="shared" si="145"/>
        <v>N/A</v>
      </c>
      <c r="AB749" s="23">
        <v>0</v>
      </c>
      <c r="AC749" s="15">
        <f t="shared" si="146"/>
        <v>0</v>
      </c>
      <c r="AD749" s="13"/>
      <c r="AE749" s="92" t="str">
        <f t="shared" si="147"/>
        <v>N/A</v>
      </c>
      <c r="AF749" s="13"/>
      <c r="AG749" s="6" t="s">
        <v>2756</v>
      </c>
      <c r="AH749" s="89" t="str">
        <f t="shared" si="148"/>
        <v>No Build Required</v>
      </c>
      <c r="AI749" s="1" t="s">
        <v>4508</v>
      </c>
      <c r="AJ749" s="1" t="s">
        <v>4508</v>
      </c>
      <c r="AK749" s="84" t="str">
        <f>IF(Q749="",IF(U749="N","N/A",IF(AL749="","TBD",IF(AL749="N/A","N/A",IF(ISNUMBER(AL749),"Complete","")))),"Removed")</f>
        <v>N/A</v>
      </c>
      <c r="AL749" s="95" t="s">
        <v>4508</v>
      </c>
      <c r="AM749" s="89" t="str">
        <f>IF(Q749="",IF(AO749="","TBD",IF(AO749="N/A","N/A",IF(ISNUMBER(AO749),"Complete","TBD"))),"N/A")</f>
        <v>Complete</v>
      </c>
      <c r="AN749" s="13"/>
      <c r="AO749" s="95">
        <v>41302</v>
      </c>
      <c r="AP749" s="97" t="str">
        <f>IF(Q749="",IF(AK749="N/A",IF(AM749="TBD","Waiting on Router","Ready"),"TBD"),"Removed")</f>
        <v>Ready</v>
      </c>
      <c r="AQ749" s="13"/>
      <c r="AR749" s="11" t="s">
        <v>4588</v>
      </c>
      <c r="AS749" s="11">
        <v>2</v>
      </c>
      <c r="AT749" s="13"/>
      <c r="AU749" s="13"/>
      <c r="AV749" s="11"/>
    </row>
    <row r="750" spans="1:48">
      <c r="A750" s="13"/>
      <c r="B750" s="75" t="s">
        <v>4584</v>
      </c>
      <c r="C750" s="75" t="s">
        <v>220</v>
      </c>
      <c r="D750" s="75" t="s">
        <v>774</v>
      </c>
      <c r="E750" s="6" t="s">
        <v>2723</v>
      </c>
      <c r="F750" s="80" t="s">
        <v>4966</v>
      </c>
      <c r="G750" s="81" t="s">
        <v>4851</v>
      </c>
      <c r="H750" s="38" t="s">
        <v>6258</v>
      </c>
      <c r="I750" s="5" t="s">
        <v>33</v>
      </c>
      <c r="J750" s="5">
        <v>26261</v>
      </c>
      <c r="K750" s="6"/>
      <c r="L750" s="11"/>
      <c r="M750" s="6"/>
      <c r="N750" s="6" t="s">
        <v>6259</v>
      </c>
      <c r="O750" s="6">
        <v>1706</v>
      </c>
      <c r="P750" s="6"/>
      <c r="Q750" s="11"/>
      <c r="R750" s="11" t="s">
        <v>5222</v>
      </c>
      <c r="S750" s="6"/>
      <c r="T750" s="13"/>
      <c r="U750" s="77" t="str">
        <f t="shared" si="143"/>
        <v>N</v>
      </c>
      <c r="V750" s="77" t="str">
        <f t="shared" si="144"/>
        <v>N/A</v>
      </c>
      <c r="W750" s="22"/>
      <c r="X750" s="6" t="s">
        <v>4508</v>
      </c>
      <c r="Y750" s="13"/>
      <c r="Z750" s="13"/>
      <c r="AA750" s="84" t="str">
        <f t="shared" si="145"/>
        <v>N/A</v>
      </c>
      <c r="AB750" s="23">
        <v>0</v>
      </c>
      <c r="AC750" s="15">
        <f t="shared" si="146"/>
        <v>0</v>
      </c>
      <c r="AD750" s="13"/>
      <c r="AE750" s="92" t="str">
        <f t="shared" si="147"/>
        <v>N/A</v>
      </c>
      <c r="AF750" s="13"/>
      <c r="AG750" s="6" t="s">
        <v>2756</v>
      </c>
      <c r="AH750" s="89" t="str">
        <f t="shared" si="148"/>
        <v>No Build Required</v>
      </c>
      <c r="AI750" s="1" t="s">
        <v>4508</v>
      </c>
      <c r="AJ750" s="1" t="s">
        <v>4508</v>
      </c>
      <c r="AK750" s="84" t="str">
        <f>IF(Q750="",IF(U750="N","N/A",IF(AL750="","TBD",IF(AL750="N/A","N/A",IF(ISNUMBER(AL750),"Complete","")))),"Removed")</f>
        <v>N/A</v>
      </c>
      <c r="AL750" s="95" t="s">
        <v>4508</v>
      </c>
      <c r="AM750" s="89" t="str">
        <f>IF(Q750="",IF(AO750="","TBD",IF(AO750="N/A","N/A",IF(ISNUMBER(AO750),"Complete","TBD"))),"N/A")</f>
        <v>Complete</v>
      </c>
      <c r="AN750" s="13"/>
      <c r="AO750" s="95">
        <v>41302</v>
      </c>
      <c r="AP750" s="97" t="str">
        <f>IF(Q750="",IF(AK750="N/A",IF(AM750="TBD","Waiting on Router","Ready"),"TBD"),"Removed")</f>
        <v>Ready</v>
      </c>
      <c r="AQ750" s="13"/>
      <c r="AR750" s="11"/>
      <c r="AS750" s="11">
        <v>2</v>
      </c>
      <c r="AT750" s="13"/>
      <c r="AU750" s="13"/>
      <c r="AV750" s="11"/>
    </row>
    <row r="751" spans="1:48">
      <c r="A751" s="13"/>
      <c r="B751" s="75" t="s">
        <v>5053</v>
      </c>
      <c r="C751" s="75" t="s">
        <v>220</v>
      </c>
      <c r="D751" s="75" t="s">
        <v>774</v>
      </c>
      <c r="E751" s="6" t="s">
        <v>2723</v>
      </c>
      <c r="F751" s="80" t="s">
        <v>4967</v>
      </c>
      <c r="G751" s="81" t="s">
        <v>4851</v>
      </c>
      <c r="H751" s="38" t="s">
        <v>6260</v>
      </c>
      <c r="I751" s="5" t="s">
        <v>80</v>
      </c>
      <c r="J751" s="5">
        <v>26651</v>
      </c>
      <c r="K751" s="6"/>
      <c r="L751" s="11"/>
      <c r="M751" s="6"/>
      <c r="N751" s="6" t="s">
        <v>6261</v>
      </c>
      <c r="O751" s="6">
        <v>1707</v>
      </c>
      <c r="P751" s="6"/>
      <c r="Q751" s="11"/>
      <c r="R751" s="11" t="s">
        <v>5222</v>
      </c>
      <c r="S751" s="6"/>
      <c r="T751" s="13"/>
      <c r="U751" s="77" t="str">
        <f t="shared" si="143"/>
        <v>N</v>
      </c>
      <c r="V751" s="77" t="str">
        <f t="shared" si="144"/>
        <v>N/A</v>
      </c>
      <c r="W751" s="22"/>
      <c r="X751" s="6" t="s">
        <v>4508</v>
      </c>
      <c r="Y751" s="13"/>
      <c r="Z751" s="13"/>
      <c r="AA751" s="84" t="str">
        <f t="shared" si="145"/>
        <v>N/A</v>
      </c>
      <c r="AB751" s="23">
        <v>0</v>
      </c>
      <c r="AC751" s="15">
        <f t="shared" si="146"/>
        <v>0</v>
      </c>
      <c r="AD751" s="13"/>
      <c r="AE751" s="92" t="str">
        <f t="shared" si="147"/>
        <v>N/A</v>
      </c>
      <c r="AF751" s="13"/>
      <c r="AG751" s="6" t="s">
        <v>2756</v>
      </c>
      <c r="AH751" s="89" t="str">
        <f t="shared" si="148"/>
        <v>No Build Required</v>
      </c>
      <c r="AI751" s="1" t="s">
        <v>4508</v>
      </c>
      <c r="AJ751" s="1" t="s">
        <v>4508</v>
      </c>
      <c r="AK751" s="84" t="str">
        <f>IF(Q751="",IF(U751="N","N/A",IF(AL751="","TBD",IF(AL751="N/A","N/A",IF(ISNUMBER(AL751),"Complete","")))),"Removed")</f>
        <v>N/A</v>
      </c>
      <c r="AL751" s="93" t="s">
        <v>4508</v>
      </c>
      <c r="AM751" s="89" t="str">
        <f>IF(Q751="",IF(AO751="","TBD",IF(AO751="N/A","N/A",IF(ISNUMBER(AO751),"Complete","TBD"))),"N/A")</f>
        <v>Complete</v>
      </c>
      <c r="AN751" s="13"/>
      <c r="AO751" s="95">
        <v>40936</v>
      </c>
      <c r="AP751" s="97" t="str">
        <f>IF(Q751="",IF(AK751="N/A",IF(AM751="TBD","Waiting on Router","Ready"),"TBD"),"Removed")</f>
        <v>Ready</v>
      </c>
      <c r="AQ751" s="13"/>
      <c r="AR751" s="11"/>
      <c r="AS751" s="11">
        <v>2</v>
      </c>
      <c r="AT751" s="13"/>
      <c r="AU751" s="13"/>
      <c r="AV751" s="11"/>
    </row>
    <row r="752" spans="1:48">
      <c r="A752" s="13"/>
      <c r="B752" s="75" t="s">
        <v>5054</v>
      </c>
      <c r="C752" s="75" t="s">
        <v>220</v>
      </c>
      <c r="D752" s="75" t="s">
        <v>774</v>
      </c>
      <c r="E752" s="6" t="s">
        <v>2723</v>
      </c>
      <c r="F752" s="78" t="s">
        <v>4991</v>
      </c>
      <c r="G752" s="81" t="s">
        <v>4852</v>
      </c>
      <c r="H752" s="11" t="s">
        <v>4992</v>
      </c>
      <c r="I752" s="6" t="s">
        <v>4993</v>
      </c>
      <c r="J752" s="6">
        <v>26678</v>
      </c>
      <c r="K752" s="6"/>
      <c r="L752" s="11"/>
      <c r="M752" s="6"/>
      <c r="N752" s="6" t="s">
        <v>3537</v>
      </c>
      <c r="O752" s="6">
        <v>324</v>
      </c>
      <c r="P752" s="6"/>
      <c r="Q752" s="11"/>
      <c r="R752" s="11" t="s">
        <v>5223</v>
      </c>
      <c r="S752" s="6"/>
      <c r="T752" s="13">
        <v>41186</v>
      </c>
      <c r="U752" s="85" t="str">
        <f t="shared" si="143"/>
        <v>Y</v>
      </c>
      <c r="V752" s="85" t="str">
        <f t="shared" si="144"/>
        <v>Y</v>
      </c>
      <c r="W752" s="22">
        <v>16933.169999999998</v>
      </c>
      <c r="X752" s="6" t="s">
        <v>2756</v>
      </c>
      <c r="Y752" s="13"/>
      <c r="Z752" s="13">
        <v>41246</v>
      </c>
      <c r="AA752" s="84" t="str">
        <f t="shared" si="145"/>
        <v>Y</v>
      </c>
      <c r="AB752" s="23">
        <v>2226</v>
      </c>
      <c r="AC752" s="15">
        <f t="shared" si="146"/>
        <v>2226</v>
      </c>
      <c r="AD752" s="13"/>
      <c r="AE752" s="92" t="str">
        <f t="shared" si="147"/>
        <v>TBD</v>
      </c>
      <c r="AF752" s="13">
        <v>41243</v>
      </c>
      <c r="AG752" s="6" t="s">
        <v>697</v>
      </c>
      <c r="AH752" s="89" t="str">
        <f t="shared" si="148"/>
        <v>Complete</v>
      </c>
      <c r="AI752" s="13">
        <v>41270</v>
      </c>
      <c r="AJ752" s="13">
        <v>41264</v>
      </c>
      <c r="AK752" s="84" t="str">
        <f>IF(Q752="",IF(U752="N","N/A",IF(AL752="","TBD",IF(AL752="N/A","N/A",IF(ISNUMBER(AL752),"Complete","")))),"Removed")</f>
        <v>Complete</v>
      </c>
      <c r="AL752" s="96">
        <v>41362</v>
      </c>
      <c r="AM752" s="89" t="str">
        <f>IF(Q752="",IF(AO752="","TBD",IF(AO752="N/A","N/A",IF(ISNUMBER(AO752),"Complete","TBD"))),"N/A")</f>
        <v>Complete</v>
      </c>
      <c r="AN752" s="13">
        <v>41362</v>
      </c>
      <c r="AO752" s="95">
        <v>41311</v>
      </c>
      <c r="AP752" s="97" t="str">
        <f>IF(Q752="",IF(AK752="Complete",IF(AM752="TBD","Waiting on Router","Ready"),"Pending Fiber Completion"),"Removed")</f>
        <v>Ready</v>
      </c>
      <c r="AQ752" s="13"/>
      <c r="AR752" s="11" t="s">
        <v>5255</v>
      </c>
      <c r="AS752" s="11">
        <v>2</v>
      </c>
      <c r="AT752" s="13"/>
      <c r="AU752" s="13"/>
      <c r="AV752" s="11"/>
    </row>
    <row r="753" spans="1:48">
      <c r="A753" s="13"/>
      <c r="B753" s="75" t="s">
        <v>5055</v>
      </c>
      <c r="C753" s="75" t="s">
        <v>220</v>
      </c>
      <c r="D753" s="75" t="s">
        <v>774</v>
      </c>
      <c r="E753" s="6" t="s">
        <v>2723</v>
      </c>
      <c r="F753" s="78" t="s">
        <v>4994</v>
      </c>
      <c r="G753" s="81" t="s">
        <v>4852</v>
      </c>
      <c r="H753" s="11" t="s">
        <v>4995</v>
      </c>
      <c r="I753" s="6" t="s">
        <v>4996</v>
      </c>
      <c r="J753" s="6">
        <v>26651</v>
      </c>
      <c r="K753" s="6"/>
      <c r="L753" s="11"/>
      <c r="M753" s="6"/>
      <c r="N753" s="6" t="s">
        <v>3433</v>
      </c>
      <c r="O753" s="6">
        <v>156</v>
      </c>
      <c r="P753" s="6"/>
      <c r="Q753" s="11"/>
      <c r="R753" s="11" t="s">
        <v>5223</v>
      </c>
      <c r="S753" s="6"/>
      <c r="T753" s="13">
        <v>41156</v>
      </c>
      <c r="U753" s="85" t="str">
        <f t="shared" ref="U753:U779" si="149">IF(T753="","N","Y")</f>
        <v>Y</v>
      </c>
      <c r="V753" s="85" t="str">
        <f t="shared" ref="V753:V779" si="150">IF(T753="","N/A",IF(T753="TBD","N","Y"))</f>
        <v>Y</v>
      </c>
      <c r="W753" s="22">
        <v>15104.37</v>
      </c>
      <c r="X753" s="6" t="s">
        <v>2756</v>
      </c>
      <c r="Y753" s="13"/>
      <c r="Z753" s="13">
        <v>41277</v>
      </c>
      <c r="AA753" s="84" t="str">
        <f t="shared" ref="AA753:AA779" si="151">IF(V753="N/A","N/A",IF(Z753="","N","Y"))</f>
        <v>Y</v>
      </c>
      <c r="AB753" s="23">
        <v>2145</v>
      </c>
      <c r="AC753" s="15">
        <f t="shared" ref="AC753:AC779" si="152">IF(U753="N",0,IF(AB753="","TBD",IF(AB753="N/A",0,IF(ISNUMBER(AB753)=TRUE,AB753,"Included"))))</f>
        <v>2145</v>
      </c>
      <c r="AD753" s="13"/>
      <c r="AE753" s="92" t="str">
        <f t="shared" ref="AE753:AE779" si="153">IF(Q753="",IF(U753="N","N/A",IF(AD753="N/A","N/A",IF(AD753="","TBD",IF(ISNUMBER(AF753),"Complete","Complete")))),"""Removed")</f>
        <v>TBD</v>
      </c>
      <c r="AF753" s="13">
        <v>41261</v>
      </c>
      <c r="AG753" s="6" t="s">
        <v>697</v>
      </c>
      <c r="AH753" s="89" t="str">
        <f t="shared" ref="AH753:AH779" si="154">IF(Q753="",IF(U753="N","No Build Required",IF(AG753="N","No Build Required",IF(AG753="N/A","No Build Required",IF(AG753="","TBD",IF(ISNUMBER(AJ753),"Complete",IF(ISNUMBER(AI753),"Scheduled","TBD")))))),"Removed")</f>
        <v>Complete</v>
      </c>
      <c r="AI753" s="13">
        <v>41288</v>
      </c>
      <c r="AJ753" s="13">
        <v>41313</v>
      </c>
      <c r="AK753" s="84" t="str">
        <f>IF(Q753="",IF(U753="N","N/A",IF(AL753="","TBD",IF(AL753="N/A","N/A",IF(ISNUMBER(AL753),"Complete","")))),"Removed")</f>
        <v>Complete</v>
      </c>
      <c r="AL753" s="96">
        <v>41320</v>
      </c>
      <c r="AM753" s="89" t="str">
        <f>IF(Q753="",IF(AO753="","TBD",IF(AO753="N/A","N/A",IF(ISNUMBER(AO753),"Complete","TBD"))),"N/A")</f>
        <v>Complete</v>
      </c>
      <c r="AN753" s="13"/>
      <c r="AO753" s="95">
        <v>41302</v>
      </c>
      <c r="AP753" s="97" t="str">
        <f>IF(Q753="",IF(AK753="Complete",IF(AM753="TBD","Waiting on Router","Ready"),"Pending Fiber Completion"),"Removed")</f>
        <v>Ready</v>
      </c>
      <c r="AQ753" s="13"/>
      <c r="AR753" s="11"/>
      <c r="AS753" s="11">
        <v>2</v>
      </c>
      <c r="AT753" s="13"/>
      <c r="AU753" s="13"/>
      <c r="AV753" s="11"/>
    </row>
    <row r="754" spans="1:48">
      <c r="A754" s="13"/>
      <c r="B754" s="75" t="s">
        <v>5056</v>
      </c>
      <c r="C754" s="75" t="s">
        <v>220</v>
      </c>
      <c r="D754" s="75" t="s">
        <v>774</v>
      </c>
      <c r="E754" s="6" t="s">
        <v>2723</v>
      </c>
      <c r="F754" s="78" t="s">
        <v>4997</v>
      </c>
      <c r="G754" s="81" t="s">
        <v>4852</v>
      </c>
      <c r="H754" s="11" t="s">
        <v>4998</v>
      </c>
      <c r="I754" s="6" t="s">
        <v>80</v>
      </c>
      <c r="J754" s="6">
        <v>26651</v>
      </c>
      <c r="K754" s="6"/>
      <c r="L754" s="11"/>
      <c r="M754" s="6"/>
      <c r="N754" s="6" t="s">
        <v>6928</v>
      </c>
      <c r="O754" s="6">
        <v>209</v>
      </c>
      <c r="P754" s="6"/>
      <c r="Q754" s="11"/>
      <c r="R754" s="11" t="s">
        <v>5223</v>
      </c>
      <c r="S754" s="6" t="s">
        <v>774</v>
      </c>
      <c r="T754" s="13">
        <v>41157</v>
      </c>
      <c r="U754" s="85" t="str">
        <f t="shared" si="149"/>
        <v>Y</v>
      </c>
      <c r="V754" s="85" t="str">
        <f t="shared" si="150"/>
        <v>Y</v>
      </c>
      <c r="W754" s="22">
        <v>14678.1</v>
      </c>
      <c r="X754" s="6" t="s">
        <v>2756</v>
      </c>
      <c r="Y754" s="13"/>
      <c r="Z754" s="13">
        <v>41277</v>
      </c>
      <c r="AA754" s="84" t="str">
        <f t="shared" si="151"/>
        <v>Y</v>
      </c>
      <c r="AB754" s="23">
        <v>1410</v>
      </c>
      <c r="AC754" s="15">
        <f t="shared" si="152"/>
        <v>1410</v>
      </c>
      <c r="AD754" s="13"/>
      <c r="AE754" s="92" t="str">
        <f t="shared" si="153"/>
        <v>TBD</v>
      </c>
      <c r="AF754" s="13">
        <v>41261</v>
      </c>
      <c r="AG754" s="6" t="s">
        <v>697</v>
      </c>
      <c r="AH754" s="89" t="str">
        <f t="shared" si="154"/>
        <v>Complete</v>
      </c>
      <c r="AI754" s="13">
        <v>41298</v>
      </c>
      <c r="AJ754" s="13">
        <v>41313</v>
      </c>
      <c r="AK754" s="84" t="str">
        <f>IF(Q754="",IF(U754="N","N/A",IF(AL754="","TBD",IF(AL754="N/A","N/A",IF(ISNUMBER(AL754),"Complete","")))),"Removed")</f>
        <v>Complete</v>
      </c>
      <c r="AL754" s="96">
        <v>41325</v>
      </c>
      <c r="AM754" s="89" t="str">
        <f>IF(Q754="",IF(AO754="","TBD",IF(AO754="N/A","N/A",IF(ISNUMBER(AO754),"Complete","TBD"))),"N/A")</f>
        <v>Complete</v>
      </c>
      <c r="AN754" s="13"/>
      <c r="AO754" s="95">
        <v>41310</v>
      </c>
      <c r="AP754" s="97" t="str">
        <f>IF(Q754="",IF(AK754="Complete",IF(AM754="TBD","Waiting on Router","Ready"),"Pending Fiber Completion"),"Removed")</f>
        <v>Ready</v>
      </c>
      <c r="AQ754" s="13"/>
      <c r="AR754" s="11"/>
      <c r="AS754" s="11">
        <v>2</v>
      </c>
      <c r="AT754" s="13"/>
      <c r="AU754" s="13"/>
      <c r="AV754" s="11"/>
    </row>
    <row r="755" spans="1:48">
      <c r="A755" s="13"/>
      <c r="B755" s="75" t="s">
        <v>5156</v>
      </c>
      <c r="C755" s="75" t="s">
        <v>220</v>
      </c>
      <c r="D755" s="75" t="s">
        <v>4566</v>
      </c>
      <c r="E755" s="6" t="s">
        <v>2723</v>
      </c>
      <c r="F755" s="82" t="s">
        <v>5112</v>
      </c>
      <c r="G755" s="81" t="s">
        <v>4851</v>
      </c>
      <c r="H755" s="38" t="s">
        <v>6262</v>
      </c>
      <c r="I755" s="6" t="s">
        <v>80</v>
      </c>
      <c r="J755" s="6">
        <v>26651</v>
      </c>
      <c r="K755" s="6"/>
      <c r="L755" s="11"/>
      <c r="M755" s="6"/>
      <c r="N755" s="6" t="s">
        <v>6263</v>
      </c>
      <c r="O755" s="6">
        <v>961</v>
      </c>
      <c r="P755" s="6"/>
      <c r="Q755" s="11"/>
      <c r="R755" s="11" t="s">
        <v>5222</v>
      </c>
      <c r="S755" s="6"/>
      <c r="T755" s="13"/>
      <c r="U755" s="77" t="str">
        <f t="shared" si="149"/>
        <v>N</v>
      </c>
      <c r="V755" s="77" t="str">
        <f t="shared" si="150"/>
        <v>N/A</v>
      </c>
      <c r="W755" s="22"/>
      <c r="X755" s="6" t="s">
        <v>4508</v>
      </c>
      <c r="Y755" s="13"/>
      <c r="Z755" s="13"/>
      <c r="AA755" s="84" t="str">
        <f t="shared" si="151"/>
        <v>N/A</v>
      </c>
      <c r="AB755" s="23">
        <v>0</v>
      </c>
      <c r="AC755" s="15">
        <f t="shared" si="152"/>
        <v>0</v>
      </c>
      <c r="AD755" s="13"/>
      <c r="AE755" s="92" t="str">
        <f t="shared" si="153"/>
        <v>N/A</v>
      </c>
      <c r="AF755" s="13"/>
      <c r="AG755" s="6" t="s">
        <v>2756</v>
      </c>
      <c r="AH755" s="89" t="str">
        <f t="shared" si="154"/>
        <v>No Build Required</v>
      </c>
      <c r="AI755" s="1" t="s">
        <v>4508</v>
      </c>
      <c r="AJ755" s="1" t="s">
        <v>4508</v>
      </c>
      <c r="AK755" s="84" t="str">
        <f>IF(Q755="",IF(U755="N","N/A",IF(AL755="","TBD",IF(AL755="N/A","N/A",IF(ISNUMBER(AL755),"Complete","")))),"Removed")</f>
        <v>N/A</v>
      </c>
      <c r="AL755" s="95" t="s">
        <v>4508</v>
      </c>
      <c r="AM755" s="89" t="str">
        <f>IF(Q755="",IF(AO755="","TBD",IF(AO755="N/A","N/A",IF(ISNUMBER(AO755),"Complete","TBD"))),"N/A")</f>
        <v>Complete</v>
      </c>
      <c r="AN755" s="13"/>
      <c r="AO755" s="95">
        <v>41303</v>
      </c>
      <c r="AP755" s="97" t="str">
        <f>IF(Q755="",IF(AK755="N/A",IF(AM755="TBD","Waiting on Router","Ready"),"TBD"),"Removed")</f>
        <v>Ready</v>
      </c>
      <c r="AQ755" s="13"/>
      <c r="AR755" s="11"/>
      <c r="AS755" s="11">
        <v>2</v>
      </c>
      <c r="AT755" s="13"/>
      <c r="AU755" s="13"/>
      <c r="AV755" s="11"/>
    </row>
    <row r="756" spans="1:48">
      <c r="A756" s="13"/>
      <c r="B756" s="75" t="s">
        <v>5157</v>
      </c>
      <c r="C756" s="75" t="s">
        <v>220</v>
      </c>
      <c r="D756" s="75" t="s">
        <v>4566</v>
      </c>
      <c r="E756" s="6" t="s">
        <v>2723</v>
      </c>
      <c r="F756" s="82" t="s">
        <v>5113</v>
      </c>
      <c r="G756" s="81" t="s">
        <v>4851</v>
      </c>
      <c r="H756" s="38" t="s">
        <v>6264</v>
      </c>
      <c r="I756" s="6" t="s">
        <v>80</v>
      </c>
      <c r="J756" s="6">
        <v>26651</v>
      </c>
      <c r="K756" s="6"/>
      <c r="L756" s="11"/>
      <c r="M756" s="6"/>
      <c r="N756" s="6" t="s">
        <v>6265</v>
      </c>
      <c r="O756" s="6">
        <v>963</v>
      </c>
      <c r="P756" s="6"/>
      <c r="Q756" s="11"/>
      <c r="R756" s="11" t="s">
        <v>5222</v>
      </c>
      <c r="S756" s="6"/>
      <c r="T756" s="13"/>
      <c r="U756" s="77" t="str">
        <f t="shared" si="149"/>
        <v>N</v>
      </c>
      <c r="V756" s="77" t="str">
        <f t="shared" si="150"/>
        <v>N/A</v>
      </c>
      <c r="W756" s="22"/>
      <c r="X756" s="6" t="s">
        <v>4508</v>
      </c>
      <c r="Y756" s="13"/>
      <c r="Z756" s="13"/>
      <c r="AA756" s="84" t="str">
        <f t="shared" si="151"/>
        <v>N/A</v>
      </c>
      <c r="AB756" s="23">
        <v>0</v>
      </c>
      <c r="AC756" s="15">
        <f t="shared" si="152"/>
        <v>0</v>
      </c>
      <c r="AD756" s="13"/>
      <c r="AE756" s="92" t="str">
        <f t="shared" si="153"/>
        <v>N/A</v>
      </c>
      <c r="AF756" s="13"/>
      <c r="AG756" s="6" t="s">
        <v>2756</v>
      </c>
      <c r="AH756" s="89" t="str">
        <f t="shared" si="154"/>
        <v>No Build Required</v>
      </c>
      <c r="AI756" s="1" t="s">
        <v>4508</v>
      </c>
      <c r="AJ756" s="1" t="s">
        <v>4508</v>
      </c>
      <c r="AK756" s="84" t="str">
        <f>IF(Q756="",IF(U756="N","N/A",IF(AL756="","TBD",IF(AL756="N/A","N/A",IF(ISNUMBER(AL756),"Complete","")))),"Removed")</f>
        <v>N/A</v>
      </c>
      <c r="AL756" s="95" t="s">
        <v>4508</v>
      </c>
      <c r="AM756" s="89" t="str">
        <f>IF(Q756="",IF(AO756="","TBD",IF(AO756="N/A","N/A",IF(ISNUMBER(AO756),"Complete","TBD"))),"N/A")</f>
        <v>Complete</v>
      </c>
      <c r="AN756" s="13"/>
      <c r="AO756" s="95">
        <v>41303</v>
      </c>
      <c r="AP756" s="97" t="str">
        <f>IF(Q756="",IF(AK756="N/A",IF(AM756="TBD","Waiting on Router","Ready"),"TBD"),"Removed")</f>
        <v>Ready</v>
      </c>
      <c r="AQ756" s="13"/>
      <c r="AR756" s="11"/>
      <c r="AS756" s="11">
        <v>2</v>
      </c>
      <c r="AT756" s="13"/>
      <c r="AU756" s="13"/>
      <c r="AV756" s="11"/>
    </row>
    <row r="757" spans="1:48">
      <c r="A757" s="1"/>
      <c r="B757" s="72" t="s">
        <v>2366</v>
      </c>
      <c r="C757" s="72" t="s">
        <v>237</v>
      </c>
      <c r="D757" s="72" t="s">
        <v>1453</v>
      </c>
      <c r="E757" s="19" t="s">
        <v>2720</v>
      </c>
      <c r="F757" s="73" t="s">
        <v>1487</v>
      </c>
      <c r="G757" s="72" t="s">
        <v>4852</v>
      </c>
      <c r="H757" s="8" t="s">
        <v>741</v>
      </c>
      <c r="I757" s="8" t="s">
        <v>125</v>
      </c>
      <c r="J757" s="8">
        <v>26003</v>
      </c>
      <c r="K757" s="8" t="s">
        <v>3028</v>
      </c>
      <c r="L757" s="4" t="s">
        <v>3609</v>
      </c>
      <c r="M757" s="8" t="s">
        <v>3610</v>
      </c>
      <c r="N757" s="8" t="s">
        <v>4247</v>
      </c>
      <c r="O757" s="8">
        <v>573</v>
      </c>
      <c r="P757" s="19" t="s">
        <v>4872</v>
      </c>
      <c r="Q757" s="4"/>
      <c r="R757" s="4" t="s">
        <v>2727</v>
      </c>
      <c r="S757" s="8" t="s">
        <v>2712</v>
      </c>
      <c r="T757" s="1">
        <v>40820</v>
      </c>
      <c r="U757" s="84" t="str">
        <f t="shared" si="149"/>
        <v>Y</v>
      </c>
      <c r="V757" s="84" t="str">
        <f t="shared" si="150"/>
        <v>Y</v>
      </c>
      <c r="W757" s="32">
        <v>8607.4</v>
      </c>
      <c r="X757" s="8" t="s">
        <v>697</v>
      </c>
      <c r="Y757" s="1" t="s">
        <v>4395</v>
      </c>
      <c r="Z757" s="1">
        <v>40854</v>
      </c>
      <c r="AA757" s="84" t="str">
        <f t="shared" si="151"/>
        <v>Y</v>
      </c>
      <c r="AB757" s="33">
        <v>390</v>
      </c>
      <c r="AC757" s="15">
        <f t="shared" si="152"/>
        <v>390</v>
      </c>
      <c r="AD757" s="1">
        <v>40878</v>
      </c>
      <c r="AE757" s="92" t="str">
        <f t="shared" si="153"/>
        <v>Complete</v>
      </c>
      <c r="AF757" s="1">
        <v>40864</v>
      </c>
      <c r="AG757" s="8" t="s">
        <v>2756</v>
      </c>
      <c r="AH757" s="89" t="str">
        <f t="shared" si="154"/>
        <v>No Build Required</v>
      </c>
      <c r="AI757" s="1" t="s">
        <v>4508</v>
      </c>
      <c r="AJ757" s="1" t="s">
        <v>4508</v>
      </c>
      <c r="AK757" s="84" t="str">
        <f>IF(Q757="",IF(U757="N","N/A",IF(AL757="","TBD",IF(AL757="N/A","N/A",IF(ISNUMBER(AL757),"Complete","")))),"Removed")</f>
        <v>Complete</v>
      </c>
      <c r="AL757" s="93">
        <v>40878</v>
      </c>
      <c r="AM757" s="89" t="str">
        <f>IF(Q757="",IF(AO757="","TBD",IF(AO757="N/A","N/A",IF(ISNUMBER(AO757),"Complete","TBD"))),"N/A")</f>
        <v>Complete</v>
      </c>
      <c r="AN757" s="1">
        <v>41131</v>
      </c>
      <c r="AO757" s="93">
        <v>41086</v>
      </c>
      <c r="AP757" s="97" t="str">
        <f>IF(Q757="",IF(AK757="Complete",IF(AM757="TBD","Waiting on Router","Ready"),"Pending Fiber Completion"),"Removed")</f>
        <v>Ready</v>
      </c>
      <c r="AQ757" s="1">
        <v>41131</v>
      </c>
      <c r="AR757" s="4"/>
      <c r="AS757" s="9">
        <v>1</v>
      </c>
      <c r="AT757" s="1"/>
      <c r="AU757" s="1"/>
      <c r="AV757" s="4"/>
    </row>
    <row r="758" spans="1:48">
      <c r="A758" s="1"/>
      <c r="B758" s="72" t="s">
        <v>2367</v>
      </c>
      <c r="C758" s="72" t="s">
        <v>237</v>
      </c>
      <c r="D758" s="72" t="s">
        <v>762</v>
      </c>
      <c r="E758" s="8" t="s">
        <v>2720</v>
      </c>
      <c r="F758" s="73" t="s">
        <v>295</v>
      </c>
      <c r="G758" s="72" t="s">
        <v>4852</v>
      </c>
      <c r="H758" s="8" t="s">
        <v>296</v>
      </c>
      <c r="I758" s="8" t="s">
        <v>125</v>
      </c>
      <c r="J758" s="8">
        <v>26003</v>
      </c>
      <c r="K758" s="8" t="s">
        <v>3029</v>
      </c>
      <c r="L758" s="4" t="s">
        <v>3997</v>
      </c>
      <c r="M758" s="8"/>
      <c r="N758" s="8" t="s">
        <v>4539</v>
      </c>
      <c r="O758" s="8">
        <v>629</v>
      </c>
      <c r="P758" s="8"/>
      <c r="Q758" s="4"/>
      <c r="R758" s="4" t="s">
        <v>2727</v>
      </c>
      <c r="S758" s="8" t="s">
        <v>1727</v>
      </c>
      <c r="T758" s="1">
        <v>40820</v>
      </c>
      <c r="U758" s="77" t="str">
        <f t="shared" si="149"/>
        <v>Y</v>
      </c>
      <c r="V758" s="77" t="str">
        <f t="shared" si="150"/>
        <v>Y</v>
      </c>
      <c r="W758" s="32" t="s">
        <v>4077</v>
      </c>
      <c r="X758" s="8" t="s">
        <v>697</v>
      </c>
      <c r="Y758" s="1" t="s">
        <v>4077</v>
      </c>
      <c r="Z758" s="1">
        <v>40854</v>
      </c>
      <c r="AA758" s="84" t="str">
        <f t="shared" si="151"/>
        <v>Y</v>
      </c>
      <c r="AB758" s="33" t="s">
        <v>4077</v>
      </c>
      <c r="AC758" s="15" t="str">
        <f t="shared" si="152"/>
        <v>Included</v>
      </c>
      <c r="AD758" s="1">
        <v>40878</v>
      </c>
      <c r="AE758" s="92" t="str">
        <f t="shared" si="153"/>
        <v>Complete</v>
      </c>
      <c r="AF758" s="1">
        <v>40864</v>
      </c>
      <c r="AG758" s="8" t="s">
        <v>2756</v>
      </c>
      <c r="AH758" s="89" t="str">
        <f t="shared" si="154"/>
        <v>No Build Required</v>
      </c>
      <c r="AI758" s="1" t="s">
        <v>4508</v>
      </c>
      <c r="AJ758" s="1" t="s">
        <v>4508</v>
      </c>
      <c r="AK758" s="84" t="str">
        <f>IF(Q758="",IF(U758="N","N/A",IF(AL758="","TBD",IF(AL758="N/A","N/A",IF(ISNUMBER(AL758),"Complete","")))),"Removed")</f>
        <v>Complete</v>
      </c>
      <c r="AL758" s="93">
        <v>40878</v>
      </c>
      <c r="AM758" s="89" t="str">
        <f>IF(Q758="",IF(AO758="","TBD",IF(AO758="N/A","N/A",IF(ISNUMBER(AO758),"Complete","TBD"))),"N/A")</f>
        <v>Complete</v>
      </c>
      <c r="AN758" s="1">
        <v>41004</v>
      </c>
      <c r="AO758" s="93">
        <v>40976</v>
      </c>
      <c r="AP758" s="97" t="str">
        <f>IF(Q758="",IF(AK758="Complete",IF(AM758="TBD","Waiting on Router","Ready"),"Pending Fiber Completion"),"Removed")</f>
        <v>Ready</v>
      </c>
      <c r="AQ758" s="1">
        <v>41004</v>
      </c>
      <c r="AR758" s="4"/>
      <c r="AS758" s="9">
        <v>1</v>
      </c>
      <c r="AT758" s="1"/>
      <c r="AU758" s="1"/>
      <c r="AV758" s="4"/>
    </row>
    <row r="759" spans="1:48">
      <c r="A759" s="1"/>
      <c r="B759" s="72" t="s">
        <v>2368</v>
      </c>
      <c r="C759" s="72" t="s">
        <v>237</v>
      </c>
      <c r="D759" s="72" t="s">
        <v>762</v>
      </c>
      <c r="E759" s="8" t="s">
        <v>2720</v>
      </c>
      <c r="F759" s="73" t="s">
        <v>1709</v>
      </c>
      <c r="G759" s="72" t="s">
        <v>4851</v>
      </c>
      <c r="H759" s="8" t="s">
        <v>6266</v>
      </c>
      <c r="I759" s="8" t="s">
        <v>125</v>
      </c>
      <c r="J759" s="8">
        <v>26003</v>
      </c>
      <c r="K759" s="8" t="s">
        <v>6267</v>
      </c>
      <c r="L759" s="4" t="s">
        <v>3998</v>
      </c>
      <c r="M759" s="8"/>
      <c r="N759" s="8" t="s">
        <v>6268</v>
      </c>
      <c r="O759" s="8">
        <v>630</v>
      </c>
      <c r="P759" s="8"/>
      <c r="Q759" s="4"/>
      <c r="R759" s="4" t="s">
        <v>4071</v>
      </c>
      <c r="S759" s="8" t="s">
        <v>1727</v>
      </c>
      <c r="T759" s="1"/>
      <c r="U759" s="77" t="str">
        <f t="shared" si="149"/>
        <v>N</v>
      </c>
      <c r="V759" s="77" t="str">
        <f t="shared" si="150"/>
        <v>N/A</v>
      </c>
      <c r="W759" s="32"/>
      <c r="X759" s="8" t="s">
        <v>4508</v>
      </c>
      <c r="Y759" s="1"/>
      <c r="Z759" s="1"/>
      <c r="AA759" s="84" t="str">
        <f t="shared" si="151"/>
        <v>N/A</v>
      </c>
      <c r="AB759" s="33">
        <v>0</v>
      </c>
      <c r="AC759" s="15">
        <f t="shared" si="152"/>
        <v>0</v>
      </c>
      <c r="AD759" s="1"/>
      <c r="AE759" s="92" t="str">
        <f t="shared" si="153"/>
        <v>N/A</v>
      </c>
      <c r="AF759" s="1"/>
      <c r="AG759" s="8" t="s">
        <v>2756</v>
      </c>
      <c r="AH759" s="89" t="str">
        <f t="shared" si="154"/>
        <v>No Build Required</v>
      </c>
      <c r="AI759" s="1" t="s">
        <v>4508</v>
      </c>
      <c r="AJ759" s="1" t="s">
        <v>4508</v>
      </c>
      <c r="AK759" s="84" t="str">
        <f>IF(Q759="",IF(U759="N","N/A",IF(AL759="","TBD",IF(AL759="N/A","N/A",IF(ISNUMBER(AL759),"Complete","")))),"Removed")</f>
        <v>N/A</v>
      </c>
      <c r="AL759" s="93" t="s">
        <v>4508</v>
      </c>
      <c r="AM759" s="89" t="str">
        <f>IF(Q759="",IF(AO759="","TBD",IF(AO759="N/A","N/A",IF(ISNUMBER(AO759),"Complete","TBD"))),"N/A")</f>
        <v>Complete</v>
      </c>
      <c r="AN759" s="1">
        <v>41026</v>
      </c>
      <c r="AO759" s="93">
        <v>41017</v>
      </c>
      <c r="AP759" s="97" t="str">
        <f>IF(Q759="",IF(AK759="N/A",IF(AM759="TBD","Waiting on Router","Ready"),"TBD"),"Removed")</f>
        <v>Ready</v>
      </c>
      <c r="AQ759" s="1">
        <v>41026</v>
      </c>
      <c r="AR759" s="4"/>
      <c r="AS759" s="9">
        <v>1</v>
      </c>
      <c r="AT759" s="1"/>
      <c r="AU759" s="1"/>
      <c r="AV759" s="4"/>
    </row>
    <row r="760" spans="1:48" ht="47.25">
      <c r="A760" s="1"/>
      <c r="B760" s="72" t="s">
        <v>2369</v>
      </c>
      <c r="C760" s="72" t="s">
        <v>237</v>
      </c>
      <c r="D760" s="72" t="s">
        <v>774</v>
      </c>
      <c r="E760" s="18" t="s">
        <v>2720</v>
      </c>
      <c r="F760" s="73" t="s">
        <v>1144</v>
      </c>
      <c r="G760" s="72" t="s">
        <v>4852</v>
      </c>
      <c r="H760" s="8" t="s">
        <v>1145</v>
      </c>
      <c r="I760" s="8" t="s">
        <v>125</v>
      </c>
      <c r="J760" s="8">
        <v>26003</v>
      </c>
      <c r="K760" s="8" t="s">
        <v>3027</v>
      </c>
      <c r="L760" s="4" t="s">
        <v>3731</v>
      </c>
      <c r="M760" s="8" t="s">
        <v>3732</v>
      </c>
      <c r="N760" s="8" t="s">
        <v>3484</v>
      </c>
      <c r="O760" s="8">
        <v>268</v>
      </c>
      <c r="P760" s="18"/>
      <c r="Q760" s="4"/>
      <c r="R760" s="4" t="s">
        <v>2727</v>
      </c>
      <c r="S760" s="8" t="s">
        <v>2713</v>
      </c>
      <c r="T760" s="1">
        <v>40820</v>
      </c>
      <c r="U760" s="85" t="str">
        <f t="shared" si="149"/>
        <v>Y</v>
      </c>
      <c r="V760" s="85" t="str">
        <f t="shared" si="150"/>
        <v>Y</v>
      </c>
      <c r="W760" s="32">
        <v>20772.060000000001</v>
      </c>
      <c r="X760" s="8" t="s">
        <v>697</v>
      </c>
      <c r="Y760" s="1">
        <v>40847</v>
      </c>
      <c r="Z760" s="1">
        <v>40899</v>
      </c>
      <c r="AA760" s="84" t="str">
        <f t="shared" si="151"/>
        <v>Y</v>
      </c>
      <c r="AB760" s="33">
        <v>3757</v>
      </c>
      <c r="AC760" s="15">
        <f t="shared" si="152"/>
        <v>3757</v>
      </c>
      <c r="AD760" s="1">
        <v>40878</v>
      </c>
      <c r="AE760" s="92" t="str">
        <f t="shared" si="153"/>
        <v>Complete</v>
      </c>
      <c r="AF760" s="1">
        <v>40863</v>
      </c>
      <c r="AG760" s="8" t="s">
        <v>697</v>
      </c>
      <c r="AH760" s="89" t="str">
        <f t="shared" si="154"/>
        <v>Complete</v>
      </c>
      <c r="AI760" s="1">
        <v>41031</v>
      </c>
      <c r="AJ760" s="1">
        <v>40982</v>
      </c>
      <c r="AK760" s="84" t="str">
        <f>IF(Q760="",IF(U760="N","N/A",IF(AL760="","TBD",IF(AL760="N/A","N/A",IF(ISNUMBER(AL760),"Complete","")))),"Removed")</f>
        <v>Complete</v>
      </c>
      <c r="AL760" s="94">
        <v>40988</v>
      </c>
      <c r="AM760" s="89" t="str">
        <f>IF(Q760="",IF(AO760="","TBD",IF(AO760="N/A","N/A",IF(ISNUMBER(AO760),"Complete","TBD"))),"N/A")</f>
        <v>Complete</v>
      </c>
      <c r="AN760" s="1">
        <v>40991</v>
      </c>
      <c r="AO760" s="93">
        <v>40766</v>
      </c>
      <c r="AP760" s="97" t="str">
        <f>IF(Q760="",IF(AK760="Complete",IF(AM760="TBD","Waiting on Router","Ready"),"Pending Fiber Completion"),"Removed")</f>
        <v>Ready</v>
      </c>
      <c r="AQ760" s="1">
        <v>40991</v>
      </c>
      <c r="AR760" s="4" t="s">
        <v>4694</v>
      </c>
      <c r="AS760" s="9">
        <v>1</v>
      </c>
      <c r="AT760" s="1"/>
      <c r="AU760" s="1"/>
      <c r="AV760" s="4"/>
    </row>
    <row r="761" spans="1:48" ht="94.5">
      <c r="A761" s="1"/>
      <c r="B761" s="72" t="s">
        <v>2370</v>
      </c>
      <c r="C761" s="72" t="s">
        <v>237</v>
      </c>
      <c r="D761" s="72" t="s">
        <v>774</v>
      </c>
      <c r="E761" s="18" t="s">
        <v>2720</v>
      </c>
      <c r="F761" s="73" t="s">
        <v>1146</v>
      </c>
      <c r="G761" s="72" t="s">
        <v>4852</v>
      </c>
      <c r="H761" s="8" t="s">
        <v>1147</v>
      </c>
      <c r="I761" s="8" t="s">
        <v>125</v>
      </c>
      <c r="J761" s="8">
        <v>26003</v>
      </c>
      <c r="K761" s="8" t="s">
        <v>3026</v>
      </c>
      <c r="L761" s="4" t="s">
        <v>3731</v>
      </c>
      <c r="M761" s="8" t="s">
        <v>3732</v>
      </c>
      <c r="N761" s="8" t="s">
        <v>3485</v>
      </c>
      <c r="O761" s="8">
        <v>269</v>
      </c>
      <c r="P761" s="18"/>
      <c r="Q761" s="4"/>
      <c r="R761" s="4" t="s">
        <v>2727</v>
      </c>
      <c r="S761" s="8" t="s">
        <v>2713</v>
      </c>
      <c r="T761" s="1">
        <v>40820</v>
      </c>
      <c r="U761" s="85" t="str">
        <f t="shared" si="149"/>
        <v>Y</v>
      </c>
      <c r="V761" s="85" t="str">
        <f t="shared" si="150"/>
        <v>Y</v>
      </c>
      <c r="W761" s="32">
        <v>9589.83</v>
      </c>
      <c r="X761" s="8" t="s">
        <v>2756</v>
      </c>
      <c r="Y761" s="1"/>
      <c r="Z761" s="1" t="s">
        <v>4547</v>
      </c>
      <c r="AA761" s="84" t="str">
        <f t="shared" si="151"/>
        <v>Y</v>
      </c>
      <c r="AB761" s="33">
        <v>613</v>
      </c>
      <c r="AC761" s="15">
        <f t="shared" si="152"/>
        <v>613</v>
      </c>
      <c r="AD761" s="1">
        <v>40878</v>
      </c>
      <c r="AE761" s="92" t="str">
        <f t="shared" si="153"/>
        <v>Complete</v>
      </c>
      <c r="AF761" s="1">
        <v>40863</v>
      </c>
      <c r="AG761" s="8" t="s">
        <v>697</v>
      </c>
      <c r="AH761" s="89" t="str">
        <f t="shared" si="154"/>
        <v>Complete</v>
      </c>
      <c r="AI761" s="1">
        <v>41117</v>
      </c>
      <c r="AJ761" s="1">
        <v>41065</v>
      </c>
      <c r="AK761" s="84" t="str">
        <f>IF(Q761="",IF(U761="N","N/A",IF(AL761="","TBD",IF(AL761="N/A","N/A",IF(ISNUMBER(AL761),"Complete","")))),"Removed")</f>
        <v>Complete</v>
      </c>
      <c r="AL761" s="94">
        <v>41087</v>
      </c>
      <c r="AM761" s="89" t="str">
        <f>IF(Q761="",IF(AO761="","TBD",IF(AO761="N/A","N/A",IF(ISNUMBER(AO761),"Complete","TBD"))),"N/A")</f>
        <v>Complete</v>
      </c>
      <c r="AN761" s="1">
        <v>41124</v>
      </c>
      <c r="AO761" s="93">
        <v>40765</v>
      </c>
      <c r="AP761" s="97" t="str">
        <f>IF(Q761="",IF(AK761="Complete",IF(AM761="TBD","Waiting on Router","Ready"),"Pending Fiber Completion"),"Removed")</f>
        <v>Ready</v>
      </c>
      <c r="AQ761" s="1">
        <v>41124</v>
      </c>
      <c r="AR761" s="4" t="s">
        <v>4795</v>
      </c>
      <c r="AS761" s="9">
        <v>1</v>
      </c>
      <c r="AT761" s="1"/>
      <c r="AU761" s="1"/>
      <c r="AV761" s="4"/>
    </row>
    <row r="762" spans="1:48">
      <c r="A762" s="1"/>
      <c r="B762" s="72" t="s">
        <v>2371</v>
      </c>
      <c r="C762" s="72" t="s">
        <v>237</v>
      </c>
      <c r="D762" s="72" t="s">
        <v>774</v>
      </c>
      <c r="E762" s="18" t="s">
        <v>2720</v>
      </c>
      <c r="F762" s="73" t="s">
        <v>1148</v>
      </c>
      <c r="G762" s="72" t="s">
        <v>4852</v>
      </c>
      <c r="H762" s="8" t="s">
        <v>1149</v>
      </c>
      <c r="I762" s="8" t="s">
        <v>125</v>
      </c>
      <c r="J762" s="8">
        <v>26003</v>
      </c>
      <c r="K762" s="8" t="s">
        <v>3025</v>
      </c>
      <c r="L762" s="4" t="s">
        <v>3731</v>
      </c>
      <c r="M762" s="8" t="s">
        <v>3732</v>
      </c>
      <c r="N762" s="8" t="s">
        <v>3486</v>
      </c>
      <c r="O762" s="8">
        <v>270</v>
      </c>
      <c r="P762" s="18"/>
      <c r="Q762" s="4"/>
      <c r="R762" s="4" t="s">
        <v>2727</v>
      </c>
      <c r="S762" s="8" t="s">
        <v>2713</v>
      </c>
      <c r="T762" s="1">
        <v>40820</v>
      </c>
      <c r="U762" s="85" t="str">
        <f t="shared" si="149"/>
        <v>Y</v>
      </c>
      <c r="V762" s="85" t="str">
        <f t="shared" si="150"/>
        <v>Y</v>
      </c>
      <c r="W762" s="32">
        <v>11170.33</v>
      </c>
      <c r="X762" s="8" t="s">
        <v>2756</v>
      </c>
      <c r="Y762" s="1"/>
      <c r="Z762" s="1">
        <v>40834</v>
      </c>
      <c r="AA762" s="84" t="str">
        <f t="shared" si="151"/>
        <v>Y</v>
      </c>
      <c r="AB762" s="33">
        <v>1369</v>
      </c>
      <c r="AC762" s="15">
        <f t="shared" si="152"/>
        <v>1369</v>
      </c>
      <c r="AD762" s="1">
        <v>40878</v>
      </c>
      <c r="AE762" s="92" t="str">
        <f t="shared" si="153"/>
        <v>Complete</v>
      </c>
      <c r="AF762" s="1">
        <v>40863</v>
      </c>
      <c r="AG762" s="8" t="s">
        <v>697</v>
      </c>
      <c r="AH762" s="89" t="str">
        <f t="shared" si="154"/>
        <v>Complete</v>
      </c>
      <c r="AI762" s="1">
        <v>40919</v>
      </c>
      <c r="AJ762" s="1">
        <v>40940</v>
      </c>
      <c r="AK762" s="84" t="str">
        <f>IF(Q762="",IF(U762="N","N/A",IF(AL762="","TBD",IF(AL762="N/A","N/A",IF(ISNUMBER(AL762),"Complete","")))),"Removed")</f>
        <v>Complete</v>
      </c>
      <c r="AL762" s="94">
        <v>40947</v>
      </c>
      <c r="AM762" s="89" t="str">
        <f>IF(Q762="",IF(AO762="","TBD",IF(AO762="N/A","N/A",IF(ISNUMBER(AO762),"Complete","TBD"))),"N/A")</f>
        <v>Complete</v>
      </c>
      <c r="AN762" s="1">
        <v>40949</v>
      </c>
      <c r="AO762" s="93">
        <v>40765</v>
      </c>
      <c r="AP762" s="97" t="str">
        <f>IF(Q762="",IF(AK762="Complete",IF(AM762="TBD","Waiting on Router","Ready"),"Pending Fiber Completion"),"Removed")</f>
        <v>Ready</v>
      </c>
      <c r="AQ762" s="1">
        <v>40949</v>
      </c>
      <c r="AR762" s="4" t="s">
        <v>4722</v>
      </c>
      <c r="AS762" s="9">
        <v>1</v>
      </c>
      <c r="AT762" s="1"/>
      <c r="AU762" s="1"/>
      <c r="AV762" s="4"/>
    </row>
    <row r="763" spans="1:48" ht="47.25">
      <c r="A763" s="1"/>
      <c r="B763" s="72" t="s">
        <v>2372</v>
      </c>
      <c r="C763" s="72" t="s">
        <v>237</v>
      </c>
      <c r="D763" s="72" t="s">
        <v>774</v>
      </c>
      <c r="E763" s="18" t="s">
        <v>2720</v>
      </c>
      <c r="F763" s="73" t="s">
        <v>1150</v>
      </c>
      <c r="G763" s="72" t="s">
        <v>4852</v>
      </c>
      <c r="H763" s="8" t="s">
        <v>1151</v>
      </c>
      <c r="I763" s="8" t="s">
        <v>125</v>
      </c>
      <c r="J763" s="8">
        <v>26003</v>
      </c>
      <c r="K763" s="8" t="s">
        <v>3024</v>
      </c>
      <c r="L763" s="4" t="s">
        <v>3731</v>
      </c>
      <c r="M763" s="8" t="s">
        <v>3732</v>
      </c>
      <c r="N763" s="8" t="s">
        <v>3487</v>
      </c>
      <c r="O763" s="8">
        <v>271</v>
      </c>
      <c r="P763" s="18"/>
      <c r="Q763" s="4"/>
      <c r="R763" s="4" t="s">
        <v>2727</v>
      </c>
      <c r="S763" s="8" t="s">
        <v>2713</v>
      </c>
      <c r="T763" s="1">
        <v>40820</v>
      </c>
      <c r="U763" s="85" t="str">
        <f t="shared" si="149"/>
        <v>Y</v>
      </c>
      <c r="V763" s="85" t="str">
        <f t="shared" si="150"/>
        <v>Y</v>
      </c>
      <c r="W763" s="32">
        <v>10601.86</v>
      </c>
      <c r="X763" s="8" t="s">
        <v>697</v>
      </c>
      <c r="Y763" s="1">
        <v>40847</v>
      </c>
      <c r="Z763" s="1">
        <v>40899</v>
      </c>
      <c r="AA763" s="84" t="str">
        <f t="shared" si="151"/>
        <v>Y</v>
      </c>
      <c r="AB763" s="33">
        <v>983</v>
      </c>
      <c r="AC763" s="15">
        <f t="shared" si="152"/>
        <v>983</v>
      </c>
      <c r="AD763" s="1">
        <v>40878</v>
      </c>
      <c r="AE763" s="92" t="str">
        <f t="shared" si="153"/>
        <v>Complete</v>
      </c>
      <c r="AF763" s="1">
        <v>40865</v>
      </c>
      <c r="AG763" s="8" t="s">
        <v>697</v>
      </c>
      <c r="AH763" s="89" t="str">
        <f t="shared" si="154"/>
        <v>Complete</v>
      </c>
      <c r="AI763" s="1">
        <v>41004</v>
      </c>
      <c r="AJ763" s="1">
        <v>40990</v>
      </c>
      <c r="AK763" s="84" t="str">
        <f>IF(Q763="",IF(U763="N","N/A",IF(AL763="","TBD",IF(AL763="N/A","N/A",IF(ISNUMBER(AL763),"Complete","")))),"Removed")</f>
        <v>Complete</v>
      </c>
      <c r="AL763" s="94">
        <v>40978</v>
      </c>
      <c r="AM763" s="89" t="str">
        <f>IF(Q763="",IF(AO763="","TBD",IF(AO763="N/A","N/A",IF(ISNUMBER(AO763),"Complete","TBD"))),"N/A")</f>
        <v>Complete</v>
      </c>
      <c r="AN763" s="1">
        <v>40984</v>
      </c>
      <c r="AO763" s="93">
        <v>40764</v>
      </c>
      <c r="AP763" s="97" t="str">
        <f>IF(Q763="",IF(AK763="Complete",IF(AM763="TBD","Waiting on Router","Ready"),"Pending Fiber Completion"),"Removed")</f>
        <v>Ready</v>
      </c>
      <c r="AQ763" s="1">
        <v>40984</v>
      </c>
      <c r="AR763" s="4" t="s">
        <v>4687</v>
      </c>
      <c r="AS763" s="9">
        <v>1</v>
      </c>
      <c r="AT763" s="1"/>
      <c r="AU763" s="1"/>
      <c r="AV763" s="4"/>
    </row>
    <row r="764" spans="1:48">
      <c r="A764" s="1"/>
      <c r="B764" s="72" t="s">
        <v>2373</v>
      </c>
      <c r="C764" s="72" t="s">
        <v>237</v>
      </c>
      <c r="D764" s="72" t="s">
        <v>774</v>
      </c>
      <c r="E764" s="18" t="s">
        <v>2720</v>
      </c>
      <c r="F764" s="73" t="s">
        <v>1152</v>
      </c>
      <c r="G764" s="72" t="s">
        <v>4852</v>
      </c>
      <c r="H764" s="8" t="s">
        <v>1153</v>
      </c>
      <c r="I764" s="8" t="s">
        <v>1154</v>
      </c>
      <c r="J764" s="8">
        <v>26059</v>
      </c>
      <c r="K764" s="8" t="s">
        <v>3023</v>
      </c>
      <c r="L764" s="4" t="s">
        <v>3731</v>
      </c>
      <c r="M764" s="8" t="s">
        <v>3732</v>
      </c>
      <c r="N764" s="8" t="s">
        <v>3488</v>
      </c>
      <c r="O764" s="8">
        <v>272</v>
      </c>
      <c r="P764" s="18"/>
      <c r="Q764" s="4"/>
      <c r="R764" s="4" t="s">
        <v>2727</v>
      </c>
      <c r="S764" s="8" t="s">
        <v>2713</v>
      </c>
      <c r="T764" s="1">
        <v>40820</v>
      </c>
      <c r="U764" s="85" t="str">
        <f t="shared" si="149"/>
        <v>Y</v>
      </c>
      <c r="V764" s="85" t="str">
        <f t="shared" si="150"/>
        <v>Y</v>
      </c>
      <c r="W764" s="32">
        <v>22419.86</v>
      </c>
      <c r="X764" s="8" t="s">
        <v>2756</v>
      </c>
      <c r="Y764" s="1"/>
      <c r="Z764" s="1">
        <v>40834</v>
      </c>
      <c r="AA764" s="84" t="str">
        <f t="shared" si="151"/>
        <v>Y</v>
      </c>
      <c r="AB764" s="33">
        <v>5168</v>
      </c>
      <c r="AC764" s="15">
        <f t="shared" si="152"/>
        <v>5168</v>
      </c>
      <c r="AD764" s="1">
        <v>40878</v>
      </c>
      <c r="AE764" s="92" t="str">
        <f t="shared" si="153"/>
        <v>Complete</v>
      </c>
      <c r="AF764" s="1">
        <v>40860</v>
      </c>
      <c r="AG764" s="8" t="s">
        <v>697</v>
      </c>
      <c r="AH764" s="89" t="str">
        <f t="shared" si="154"/>
        <v>Complete</v>
      </c>
      <c r="AI764" s="1">
        <v>40920</v>
      </c>
      <c r="AJ764" s="1">
        <v>40945</v>
      </c>
      <c r="AK764" s="84" t="str">
        <f>IF(Q764="",IF(U764="N","N/A",IF(AL764="","TBD",IF(AL764="N/A","N/A",IF(ISNUMBER(AL764),"Complete","")))),"Removed")</f>
        <v>Complete</v>
      </c>
      <c r="AL764" s="94">
        <v>40968</v>
      </c>
      <c r="AM764" s="89" t="str">
        <f>IF(Q764="",IF(AO764="","TBD",IF(AO764="N/A","N/A",IF(ISNUMBER(AO764),"Complete","TBD"))),"N/A")</f>
        <v>Complete</v>
      </c>
      <c r="AN764" s="1">
        <v>40970</v>
      </c>
      <c r="AO764" s="93">
        <v>40765</v>
      </c>
      <c r="AP764" s="97" t="str">
        <f>IF(Q764="",IF(AK764="Complete",IF(AM764="TBD","Waiting on Router","Ready"),"Pending Fiber Completion"),"Removed")</f>
        <v>Ready</v>
      </c>
      <c r="AQ764" s="1">
        <v>40970</v>
      </c>
      <c r="AR764" s="4" t="s">
        <v>4723</v>
      </c>
      <c r="AS764" s="9">
        <v>1</v>
      </c>
      <c r="AT764" s="1"/>
      <c r="AU764" s="1"/>
      <c r="AV764" s="4"/>
    </row>
    <row r="765" spans="1:48">
      <c r="A765" s="1"/>
      <c r="B765" s="72" t="s">
        <v>2374</v>
      </c>
      <c r="C765" s="72" t="s">
        <v>237</v>
      </c>
      <c r="D765" s="72" t="s">
        <v>774</v>
      </c>
      <c r="E765" s="18" t="s">
        <v>2720</v>
      </c>
      <c r="F765" s="73" t="s">
        <v>1155</v>
      </c>
      <c r="G765" s="72" t="s">
        <v>4852</v>
      </c>
      <c r="H765" s="8" t="s">
        <v>1156</v>
      </c>
      <c r="I765" s="8" t="s">
        <v>125</v>
      </c>
      <c r="J765" s="8">
        <v>26003</v>
      </c>
      <c r="K765" s="8" t="s">
        <v>3022</v>
      </c>
      <c r="L765" s="4" t="s">
        <v>3731</v>
      </c>
      <c r="M765" s="8" t="s">
        <v>3732</v>
      </c>
      <c r="N765" s="8" t="s">
        <v>3489</v>
      </c>
      <c r="O765" s="8">
        <v>273</v>
      </c>
      <c r="P765" s="18"/>
      <c r="Q765" s="4"/>
      <c r="R765" s="4" t="s">
        <v>2727</v>
      </c>
      <c r="S765" s="8" t="s">
        <v>2713</v>
      </c>
      <c r="T765" s="1">
        <v>40820</v>
      </c>
      <c r="U765" s="85" t="str">
        <f t="shared" si="149"/>
        <v>Y</v>
      </c>
      <c r="V765" s="85" t="str">
        <f t="shared" si="150"/>
        <v>Y</v>
      </c>
      <c r="W765" s="32">
        <v>46455.49</v>
      </c>
      <c r="X765" s="8" t="s">
        <v>697</v>
      </c>
      <c r="Y765" s="1">
        <v>40847</v>
      </c>
      <c r="Z765" s="1">
        <v>40899</v>
      </c>
      <c r="AA765" s="84" t="str">
        <f t="shared" si="151"/>
        <v>Y</v>
      </c>
      <c r="AB765" s="33">
        <v>5972</v>
      </c>
      <c r="AC765" s="15">
        <f t="shared" si="152"/>
        <v>5972</v>
      </c>
      <c r="AD765" s="1">
        <v>40969</v>
      </c>
      <c r="AE765" s="92" t="str">
        <f t="shared" si="153"/>
        <v>Complete</v>
      </c>
      <c r="AF765" s="1">
        <v>40960</v>
      </c>
      <c r="AG765" s="8" t="s">
        <v>697</v>
      </c>
      <c r="AH765" s="89" t="str">
        <f t="shared" si="154"/>
        <v>Complete</v>
      </c>
      <c r="AI765" s="1">
        <v>41057</v>
      </c>
      <c r="AJ765" s="1">
        <v>40991</v>
      </c>
      <c r="AK765" s="84" t="str">
        <f>IF(Q765="",IF(U765="N","N/A",IF(AL765="","TBD",IF(AL765="N/A","N/A",IF(ISNUMBER(AL765),"Complete","")))),"Removed")</f>
        <v>Complete</v>
      </c>
      <c r="AL765" s="94">
        <v>40994</v>
      </c>
      <c r="AM765" s="89" t="str">
        <f>IF(Q765="",IF(AO765="","TBD",IF(AO765="N/A","N/A",IF(ISNUMBER(AO765),"Complete","TBD"))),"N/A")</f>
        <v>Complete</v>
      </c>
      <c r="AN765" s="1">
        <v>40997</v>
      </c>
      <c r="AO765" s="93">
        <v>40760</v>
      </c>
      <c r="AP765" s="97" t="str">
        <f>IF(Q765="",IF(AK765="Complete",IF(AM765="TBD","Waiting on Router","Ready"),"Pending Fiber Completion"),"Removed")</f>
        <v>Ready</v>
      </c>
      <c r="AQ765" s="1">
        <v>40997</v>
      </c>
      <c r="AR765" s="4"/>
      <c r="AS765" s="9">
        <v>1</v>
      </c>
      <c r="AT765" s="1"/>
      <c r="AU765" s="1"/>
      <c r="AV765" s="4"/>
    </row>
    <row r="766" spans="1:48">
      <c r="A766" s="1"/>
      <c r="B766" s="72" t="s">
        <v>2375</v>
      </c>
      <c r="C766" s="72" t="s">
        <v>237</v>
      </c>
      <c r="D766" s="72" t="s">
        <v>774</v>
      </c>
      <c r="E766" s="18" t="s">
        <v>2720</v>
      </c>
      <c r="F766" s="73" t="s">
        <v>1157</v>
      </c>
      <c r="G766" s="72" t="s">
        <v>4852</v>
      </c>
      <c r="H766" s="8" t="s">
        <v>1158</v>
      </c>
      <c r="I766" s="8" t="s">
        <v>125</v>
      </c>
      <c r="J766" s="8">
        <v>26003</v>
      </c>
      <c r="K766" s="8" t="s">
        <v>3021</v>
      </c>
      <c r="L766" s="4" t="s">
        <v>3731</v>
      </c>
      <c r="M766" s="8" t="s">
        <v>3732</v>
      </c>
      <c r="N766" s="8" t="s">
        <v>3490</v>
      </c>
      <c r="O766" s="8">
        <v>274</v>
      </c>
      <c r="P766" s="18"/>
      <c r="Q766" s="4"/>
      <c r="R766" s="4" t="s">
        <v>2727</v>
      </c>
      <c r="S766" s="8" t="s">
        <v>2713</v>
      </c>
      <c r="T766" s="1">
        <v>40820</v>
      </c>
      <c r="U766" s="85" t="str">
        <f t="shared" si="149"/>
        <v>Y</v>
      </c>
      <c r="V766" s="85" t="str">
        <f t="shared" si="150"/>
        <v>Y</v>
      </c>
      <c r="W766" s="32">
        <v>21804.254000000001</v>
      </c>
      <c r="X766" s="8" t="s">
        <v>697</v>
      </c>
      <c r="Y766" s="1" t="s">
        <v>4491</v>
      </c>
      <c r="Z766" s="1">
        <v>40913</v>
      </c>
      <c r="AA766" s="84" t="str">
        <f t="shared" si="151"/>
        <v>Y</v>
      </c>
      <c r="AB766" s="33">
        <v>2240</v>
      </c>
      <c r="AC766" s="15">
        <f t="shared" si="152"/>
        <v>2240</v>
      </c>
      <c r="AD766" s="1">
        <v>40969</v>
      </c>
      <c r="AE766" s="92" t="str">
        <f t="shared" si="153"/>
        <v>Complete</v>
      </c>
      <c r="AF766" s="1">
        <v>41016</v>
      </c>
      <c r="AG766" s="8" t="s">
        <v>2756</v>
      </c>
      <c r="AH766" s="89" t="str">
        <f t="shared" si="154"/>
        <v>No Build Required</v>
      </c>
      <c r="AI766" s="1" t="s">
        <v>4508</v>
      </c>
      <c r="AJ766" s="1" t="s">
        <v>4508</v>
      </c>
      <c r="AK766" s="84" t="str">
        <f>IF(Q766="",IF(U766="N","N/A",IF(AL766="","TBD",IF(AL766="N/A","N/A",IF(ISNUMBER(AL766),"Complete","")))),"Removed")</f>
        <v>Complete</v>
      </c>
      <c r="AL766" s="93">
        <v>41016</v>
      </c>
      <c r="AM766" s="89" t="str">
        <f>IF(Q766="",IF(AO766="","TBD",IF(AO766="N/A","N/A",IF(ISNUMBER(AO766),"Complete","TBD"))),"N/A")</f>
        <v>Complete</v>
      </c>
      <c r="AN766" s="1">
        <v>41018</v>
      </c>
      <c r="AO766" s="93">
        <v>40764</v>
      </c>
      <c r="AP766" s="97" t="str">
        <f>IF(Q766="",IF(AK766="Complete",IF(AM766="TBD","Waiting on Router","Ready"),"Pending Fiber Completion"),"Removed")</f>
        <v>Ready</v>
      </c>
      <c r="AQ766" s="1">
        <v>41018</v>
      </c>
      <c r="AR766" s="4"/>
      <c r="AS766" s="9">
        <v>1</v>
      </c>
      <c r="AT766" s="1"/>
      <c r="AU766" s="1"/>
      <c r="AV766" s="4"/>
    </row>
    <row r="767" spans="1:48" ht="63">
      <c r="A767" s="1"/>
      <c r="B767" s="72" t="s">
        <v>2376</v>
      </c>
      <c r="C767" s="72" t="s">
        <v>237</v>
      </c>
      <c r="D767" s="72" t="s">
        <v>774</v>
      </c>
      <c r="E767" s="18" t="s">
        <v>2720</v>
      </c>
      <c r="F767" s="73" t="s">
        <v>1159</v>
      </c>
      <c r="G767" s="72" t="s">
        <v>4852</v>
      </c>
      <c r="H767" s="8" t="s">
        <v>1160</v>
      </c>
      <c r="I767" s="8" t="s">
        <v>125</v>
      </c>
      <c r="J767" s="8">
        <v>26003</v>
      </c>
      <c r="K767" s="8" t="s">
        <v>3020</v>
      </c>
      <c r="L767" s="4" t="s">
        <v>3731</v>
      </c>
      <c r="M767" s="8" t="s">
        <v>3732</v>
      </c>
      <c r="N767" s="8" t="s">
        <v>3491</v>
      </c>
      <c r="O767" s="8">
        <v>275</v>
      </c>
      <c r="P767" s="18"/>
      <c r="Q767" s="4"/>
      <c r="R767" s="4" t="s">
        <v>2727</v>
      </c>
      <c r="S767" s="8" t="s">
        <v>2713</v>
      </c>
      <c r="T767" s="1">
        <v>40820</v>
      </c>
      <c r="U767" s="85" t="str">
        <f t="shared" si="149"/>
        <v>Y</v>
      </c>
      <c r="V767" s="85" t="str">
        <f t="shared" si="150"/>
        <v>Y</v>
      </c>
      <c r="W767" s="32">
        <v>10366.44</v>
      </c>
      <c r="X767" s="8" t="s">
        <v>2756</v>
      </c>
      <c r="Y767" s="1"/>
      <c r="Z767" s="1">
        <v>40899</v>
      </c>
      <c r="AA767" s="84" t="str">
        <f t="shared" si="151"/>
        <v>Y</v>
      </c>
      <c r="AB767" s="33">
        <v>1272</v>
      </c>
      <c r="AC767" s="15">
        <f t="shared" si="152"/>
        <v>1272</v>
      </c>
      <c r="AD767" s="1">
        <v>40940</v>
      </c>
      <c r="AE767" s="92" t="str">
        <f t="shared" si="153"/>
        <v>Complete</v>
      </c>
      <c r="AF767" s="1">
        <v>41019</v>
      </c>
      <c r="AG767" s="8" t="s">
        <v>697</v>
      </c>
      <c r="AH767" s="89" t="str">
        <f t="shared" si="154"/>
        <v>Complete</v>
      </c>
      <c r="AI767" s="1">
        <v>41093</v>
      </c>
      <c r="AJ767" s="1">
        <v>41135</v>
      </c>
      <c r="AK767" s="84" t="str">
        <f>IF(Q767="",IF(U767="N","N/A",IF(AL767="","TBD",IF(AL767="N/A","N/A",IF(ISNUMBER(AL767),"Complete","")))),"Removed")</f>
        <v>Complete</v>
      </c>
      <c r="AL767" s="94">
        <v>41215</v>
      </c>
      <c r="AM767" s="89" t="str">
        <f>IF(Q767="",IF(AO767="","TBD",IF(AO767="N/A","N/A",IF(ISNUMBER(AO767),"Complete","TBD"))),"N/A")</f>
        <v>Complete</v>
      </c>
      <c r="AN767" s="1"/>
      <c r="AO767" s="93">
        <v>40765</v>
      </c>
      <c r="AP767" s="97" t="str">
        <f>IF(Q767="",IF(AK767="Complete",IF(AM767="TBD","Waiting on Router","Ready"),"Pending Fiber Completion"),"Removed")</f>
        <v>Ready</v>
      </c>
      <c r="AQ767" s="1"/>
      <c r="AR767" s="4" t="s">
        <v>4893</v>
      </c>
      <c r="AS767" s="9">
        <v>1</v>
      </c>
      <c r="AT767" s="1"/>
      <c r="AU767" s="1"/>
      <c r="AV767" s="4"/>
    </row>
    <row r="768" spans="1:48">
      <c r="A768" s="1"/>
      <c r="B768" s="72" t="s">
        <v>2377</v>
      </c>
      <c r="C768" s="72" t="s">
        <v>237</v>
      </c>
      <c r="D768" s="72" t="s">
        <v>774</v>
      </c>
      <c r="E768" s="18" t="s">
        <v>2720</v>
      </c>
      <c r="F768" s="73" t="s">
        <v>1161</v>
      </c>
      <c r="G768" s="72" t="s">
        <v>4852</v>
      </c>
      <c r="H768" s="8" t="s">
        <v>1162</v>
      </c>
      <c r="I768" s="8" t="s">
        <v>125</v>
      </c>
      <c r="J768" s="8">
        <v>26003</v>
      </c>
      <c r="K768" s="8" t="s">
        <v>3019</v>
      </c>
      <c r="L768" s="4" t="s">
        <v>3731</v>
      </c>
      <c r="M768" s="8" t="s">
        <v>3732</v>
      </c>
      <c r="N768" s="8" t="s">
        <v>3492</v>
      </c>
      <c r="O768" s="8">
        <v>276</v>
      </c>
      <c r="P768" s="18"/>
      <c r="Q768" s="4"/>
      <c r="R768" s="4" t="s">
        <v>2727</v>
      </c>
      <c r="S768" s="8" t="s">
        <v>2713</v>
      </c>
      <c r="T768" s="1">
        <v>40820</v>
      </c>
      <c r="U768" s="85" t="str">
        <f t="shared" si="149"/>
        <v>Y</v>
      </c>
      <c r="V768" s="85" t="str">
        <f t="shared" si="150"/>
        <v>Y</v>
      </c>
      <c r="W768" s="32">
        <v>38382.120000000003</v>
      </c>
      <c r="X768" s="8" t="s">
        <v>697</v>
      </c>
      <c r="Y768" s="1">
        <v>40847</v>
      </c>
      <c r="Z768" s="1">
        <v>40899</v>
      </c>
      <c r="AA768" s="84" t="str">
        <f t="shared" si="151"/>
        <v>Y</v>
      </c>
      <c r="AB768" s="33">
        <v>4930</v>
      </c>
      <c r="AC768" s="15">
        <f t="shared" si="152"/>
        <v>4930</v>
      </c>
      <c r="AD768" s="1">
        <v>40969</v>
      </c>
      <c r="AE768" s="92" t="str">
        <f t="shared" si="153"/>
        <v>Complete</v>
      </c>
      <c r="AF768" s="1">
        <v>40968</v>
      </c>
      <c r="AG768" s="8" t="s">
        <v>2756</v>
      </c>
      <c r="AH768" s="89" t="str">
        <f t="shared" si="154"/>
        <v>No Build Required</v>
      </c>
      <c r="AI768" s="1" t="s">
        <v>4508</v>
      </c>
      <c r="AJ768" s="1" t="s">
        <v>4508</v>
      </c>
      <c r="AK768" s="84" t="str">
        <f>IF(Q768="",IF(U768="N","N/A",IF(AL768="","TBD",IF(AL768="N/A","N/A",IF(ISNUMBER(AL768),"Complete","")))),"Removed")</f>
        <v>Complete</v>
      </c>
      <c r="AL768" s="93">
        <v>40968</v>
      </c>
      <c r="AM768" s="89" t="str">
        <f>IF(Q768="",IF(AO768="","TBD",IF(AO768="N/A","N/A",IF(ISNUMBER(AO768),"Complete","TBD"))),"N/A")</f>
        <v>Complete</v>
      </c>
      <c r="AN768" s="1">
        <v>40970</v>
      </c>
      <c r="AO768" s="93">
        <v>40767</v>
      </c>
      <c r="AP768" s="97" t="str">
        <f>IF(Q768="",IF(AK768="Complete",IF(AM768="TBD","Waiting on Router","Ready"),"Pending Fiber Completion"),"Removed")</f>
        <v>Ready</v>
      </c>
      <c r="AQ768" s="1">
        <v>40970</v>
      </c>
      <c r="AR768" s="4"/>
      <c r="AS768" s="9">
        <v>1</v>
      </c>
      <c r="AT768" s="1"/>
      <c r="AU768" s="1"/>
      <c r="AV768" s="4"/>
    </row>
    <row r="769" spans="1:48">
      <c r="A769" s="1"/>
      <c r="B769" s="72" t="s">
        <v>2378</v>
      </c>
      <c r="C769" s="72" t="s">
        <v>237</v>
      </c>
      <c r="D769" s="72" t="s">
        <v>774</v>
      </c>
      <c r="E769" s="18" t="s">
        <v>2720</v>
      </c>
      <c r="F769" s="73" t="s">
        <v>1163</v>
      </c>
      <c r="G769" s="72" t="s">
        <v>4852</v>
      </c>
      <c r="H769" s="8" t="s">
        <v>1164</v>
      </c>
      <c r="I769" s="8" t="s">
        <v>125</v>
      </c>
      <c r="J769" s="8">
        <v>26003</v>
      </c>
      <c r="K769" s="8" t="s">
        <v>3018</v>
      </c>
      <c r="L769" s="4" t="s">
        <v>3731</v>
      </c>
      <c r="M769" s="8" t="s">
        <v>3732</v>
      </c>
      <c r="N769" s="8" t="s">
        <v>3493</v>
      </c>
      <c r="O769" s="8">
        <v>277</v>
      </c>
      <c r="P769" s="18"/>
      <c r="Q769" s="4"/>
      <c r="R769" s="4" t="s">
        <v>2727</v>
      </c>
      <c r="S769" s="8" t="s">
        <v>2713</v>
      </c>
      <c r="T769" s="1">
        <v>40820</v>
      </c>
      <c r="U769" s="85" t="str">
        <f t="shared" si="149"/>
        <v>Y</v>
      </c>
      <c r="V769" s="85" t="str">
        <f t="shared" si="150"/>
        <v>Y</v>
      </c>
      <c r="W769" s="32">
        <v>16716.59</v>
      </c>
      <c r="X769" s="8" t="s">
        <v>2756</v>
      </c>
      <c r="Y769" s="1"/>
      <c r="Z769" s="1">
        <v>40899</v>
      </c>
      <c r="AA769" s="84" t="str">
        <f t="shared" si="151"/>
        <v>Y</v>
      </c>
      <c r="AB769" s="33">
        <v>783</v>
      </c>
      <c r="AC769" s="15">
        <f t="shared" si="152"/>
        <v>783</v>
      </c>
      <c r="AD769" s="1">
        <v>40940</v>
      </c>
      <c r="AE769" s="92" t="str">
        <f t="shared" si="153"/>
        <v>Complete</v>
      </c>
      <c r="AF769" s="1">
        <v>40924</v>
      </c>
      <c r="AG769" s="8" t="s">
        <v>697</v>
      </c>
      <c r="AH769" s="89" t="str">
        <f t="shared" si="154"/>
        <v>Complete</v>
      </c>
      <c r="AI769" s="1">
        <v>40989</v>
      </c>
      <c r="AJ769" s="1">
        <v>40960</v>
      </c>
      <c r="AK769" s="84" t="str">
        <f>IF(Q769="",IF(U769="N","N/A",IF(AL769="","TBD",IF(AL769="N/A","N/A",IF(ISNUMBER(AL769),"Complete","")))),"Removed")</f>
        <v>Complete</v>
      </c>
      <c r="AL769" s="94">
        <v>40977</v>
      </c>
      <c r="AM769" s="89" t="str">
        <f>IF(Q769="",IF(AO769="","TBD",IF(AO769="N/A","N/A",IF(ISNUMBER(AO769),"Complete","TBD"))),"N/A")</f>
        <v>Complete</v>
      </c>
      <c r="AN769" s="1">
        <v>40984</v>
      </c>
      <c r="AO769" s="93">
        <v>40764</v>
      </c>
      <c r="AP769" s="97" t="str">
        <f>IF(Q769="",IF(AK769="Complete",IF(AM769="TBD","Waiting on Router","Ready"),"Pending Fiber Completion"),"Removed")</f>
        <v>Ready</v>
      </c>
      <c r="AQ769" s="1">
        <v>40984</v>
      </c>
      <c r="AR769" s="4"/>
      <c r="AS769" s="9">
        <v>1</v>
      </c>
      <c r="AT769" s="1"/>
      <c r="AU769" s="1"/>
      <c r="AV769" s="4"/>
    </row>
    <row r="770" spans="1:48">
      <c r="A770" s="1"/>
      <c r="B770" s="72" t="s">
        <v>2379</v>
      </c>
      <c r="C770" s="72" t="s">
        <v>237</v>
      </c>
      <c r="D770" s="72" t="s">
        <v>774</v>
      </c>
      <c r="E770" s="18" t="s">
        <v>2720</v>
      </c>
      <c r="F770" s="73" t="s">
        <v>1165</v>
      </c>
      <c r="G770" s="72" t="s">
        <v>4852</v>
      </c>
      <c r="H770" s="8" t="s">
        <v>1166</v>
      </c>
      <c r="I770" s="8" t="s">
        <v>125</v>
      </c>
      <c r="J770" s="8">
        <v>26003</v>
      </c>
      <c r="K770" s="8" t="s">
        <v>3017</v>
      </c>
      <c r="L770" s="4" t="s">
        <v>3731</v>
      </c>
      <c r="M770" s="8" t="s">
        <v>3732</v>
      </c>
      <c r="N770" s="8" t="s">
        <v>3494</v>
      </c>
      <c r="O770" s="8">
        <v>278</v>
      </c>
      <c r="P770" s="18"/>
      <c r="Q770" s="4"/>
      <c r="R770" s="4" t="s">
        <v>2727</v>
      </c>
      <c r="S770" s="8" t="s">
        <v>2713</v>
      </c>
      <c r="T770" s="1">
        <v>40820</v>
      </c>
      <c r="U770" s="85" t="str">
        <f t="shared" si="149"/>
        <v>Y</v>
      </c>
      <c r="V770" s="85" t="str">
        <f t="shared" si="150"/>
        <v>Y</v>
      </c>
      <c r="W770" s="32">
        <v>14233.41</v>
      </c>
      <c r="X770" s="8" t="s">
        <v>697</v>
      </c>
      <c r="Y770" s="1">
        <v>40847</v>
      </c>
      <c r="Z770" s="1">
        <v>40899</v>
      </c>
      <c r="AA770" s="84" t="str">
        <f t="shared" si="151"/>
        <v>Y</v>
      </c>
      <c r="AB770" s="33">
        <v>1253</v>
      </c>
      <c r="AC770" s="15">
        <f t="shared" si="152"/>
        <v>1253</v>
      </c>
      <c r="AD770" s="1">
        <v>40969</v>
      </c>
      <c r="AE770" s="92" t="str">
        <f t="shared" si="153"/>
        <v>Complete</v>
      </c>
      <c r="AF770" s="1">
        <v>40960</v>
      </c>
      <c r="AG770" s="8" t="s">
        <v>697</v>
      </c>
      <c r="AH770" s="89" t="str">
        <f t="shared" si="154"/>
        <v>Complete</v>
      </c>
      <c r="AI770" s="1">
        <v>41101</v>
      </c>
      <c r="AJ770" s="1">
        <v>41029</v>
      </c>
      <c r="AK770" s="84" t="str">
        <f>IF(Q770="",IF(U770="N","N/A",IF(AL770="","TBD",IF(AL770="N/A","N/A",IF(ISNUMBER(AL770),"Complete","")))),"Removed")</f>
        <v>Complete</v>
      </c>
      <c r="AL770" s="94">
        <v>41029</v>
      </c>
      <c r="AM770" s="89" t="str">
        <f>IF(Q770="",IF(AO770="","TBD",IF(AO770="N/A","N/A",IF(ISNUMBER(AO770),"Complete","TBD"))),"N/A")</f>
        <v>Complete</v>
      </c>
      <c r="AN770" s="1">
        <v>41033</v>
      </c>
      <c r="AO770" s="93">
        <v>40766</v>
      </c>
      <c r="AP770" s="97" t="str">
        <f>IF(Q770="",IF(AK770="Complete",IF(AM770="TBD","Waiting on Router","Ready"),"Pending Fiber Completion"),"Removed")</f>
        <v>Ready</v>
      </c>
      <c r="AQ770" s="1">
        <v>41033</v>
      </c>
      <c r="AR770" s="4"/>
      <c r="AS770" s="9">
        <v>1</v>
      </c>
      <c r="AT770" s="1"/>
      <c r="AU770" s="1"/>
      <c r="AV770" s="4"/>
    </row>
    <row r="771" spans="1:48">
      <c r="A771" s="1"/>
      <c r="B771" s="72" t="s">
        <v>2380</v>
      </c>
      <c r="C771" s="72" t="s">
        <v>237</v>
      </c>
      <c r="D771" s="72" t="s">
        <v>774</v>
      </c>
      <c r="E771" s="18" t="s">
        <v>2720</v>
      </c>
      <c r="F771" s="73" t="s">
        <v>1167</v>
      </c>
      <c r="G771" s="72" t="s">
        <v>4852</v>
      </c>
      <c r="H771" s="8" t="s">
        <v>1168</v>
      </c>
      <c r="I771" s="8" t="s">
        <v>125</v>
      </c>
      <c r="J771" s="8">
        <v>26003</v>
      </c>
      <c r="K771" s="8" t="s">
        <v>3016</v>
      </c>
      <c r="L771" s="4" t="s">
        <v>3731</v>
      </c>
      <c r="M771" s="8" t="s">
        <v>3732</v>
      </c>
      <c r="N771" s="8" t="s">
        <v>3495</v>
      </c>
      <c r="O771" s="8">
        <v>279</v>
      </c>
      <c r="P771" s="18"/>
      <c r="Q771" s="4"/>
      <c r="R771" s="4" t="s">
        <v>2727</v>
      </c>
      <c r="S771" s="8" t="s">
        <v>2713</v>
      </c>
      <c r="T771" s="1">
        <v>40820</v>
      </c>
      <c r="U771" s="85" t="str">
        <f t="shared" si="149"/>
        <v>Y</v>
      </c>
      <c r="V771" s="85" t="str">
        <f t="shared" si="150"/>
        <v>Y</v>
      </c>
      <c r="W771" s="32">
        <v>12726.37</v>
      </c>
      <c r="X771" s="8" t="s">
        <v>697</v>
      </c>
      <c r="Y771" s="1">
        <v>40857</v>
      </c>
      <c r="Z771" s="1">
        <v>40863</v>
      </c>
      <c r="AA771" s="84" t="str">
        <f t="shared" si="151"/>
        <v>Y</v>
      </c>
      <c r="AB771" s="33">
        <v>1300</v>
      </c>
      <c r="AC771" s="15">
        <f t="shared" si="152"/>
        <v>1300</v>
      </c>
      <c r="AD771" s="1">
        <v>40878</v>
      </c>
      <c r="AE771" s="92" t="str">
        <f t="shared" si="153"/>
        <v>Complete</v>
      </c>
      <c r="AF771" s="1">
        <v>40868</v>
      </c>
      <c r="AG771" s="8" t="s">
        <v>2756</v>
      </c>
      <c r="AH771" s="89" t="str">
        <f t="shared" si="154"/>
        <v>No Build Required</v>
      </c>
      <c r="AI771" s="1" t="s">
        <v>4508</v>
      </c>
      <c r="AJ771" s="1" t="s">
        <v>4508</v>
      </c>
      <c r="AK771" s="84" t="str">
        <f>IF(Q771="",IF(U771="N","N/A",IF(AL771="","TBD",IF(AL771="N/A","N/A",IF(ISNUMBER(AL771),"Complete","")))),"Removed")</f>
        <v>Complete</v>
      </c>
      <c r="AL771" s="93">
        <v>40868</v>
      </c>
      <c r="AM771" s="89" t="str">
        <f>IF(Q771="",IF(AO771="","TBD",IF(AO771="N/A","N/A",IF(ISNUMBER(AO771),"Complete","TBD"))),"N/A")</f>
        <v>Complete</v>
      </c>
      <c r="AN771" s="1">
        <v>40912</v>
      </c>
      <c r="AO771" s="93">
        <v>40822</v>
      </c>
      <c r="AP771" s="97" t="str">
        <f>IF(Q771="",IF(AK771="Complete",IF(AM771="TBD","Waiting on Router","Ready"),"Pending Fiber Completion"),"Removed")</f>
        <v>Ready</v>
      </c>
      <c r="AQ771" s="1">
        <v>40913</v>
      </c>
      <c r="AR771" s="4"/>
      <c r="AS771" s="9">
        <v>1</v>
      </c>
      <c r="AT771" s="1"/>
      <c r="AU771" s="1"/>
      <c r="AV771" s="4"/>
    </row>
    <row r="772" spans="1:48">
      <c r="A772" s="1"/>
      <c r="B772" s="72" t="s">
        <v>2381</v>
      </c>
      <c r="C772" s="72" t="s">
        <v>237</v>
      </c>
      <c r="D772" s="72" t="s">
        <v>774</v>
      </c>
      <c r="E772" s="18" t="s">
        <v>2720</v>
      </c>
      <c r="F772" s="73" t="s">
        <v>1169</v>
      </c>
      <c r="G772" s="72" t="s">
        <v>4852</v>
      </c>
      <c r="H772" s="8" t="s">
        <v>1170</v>
      </c>
      <c r="I772" s="8" t="s">
        <v>125</v>
      </c>
      <c r="J772" s="8">
        <v>26003</v>
      </c>
      <c r="K772" s="8" t="s">
        <v>3015</v>
      </c>
      <c r="L772" s="4" t="s">
        <v>3731</v>
      </c>
      <c r="M772" s="8" t="s">
        <v>3732</v>
      </c>
      <c r="N772" s="8" t="s">
        <v>3496</v>
      </c>
      <c r="O772" s="8">
        <v>280</v>
      </c>
      <c r="P772" s="18"/>
      <c r="Q772" s="4"/>
      <c r="R772" s="4" t="s">
        <v>2727</v>
      </c>
      <c r="S772" s="8" t="s">
        <v>2713</v>
      </c>
      <c r="T772" s="1">
        <v>40820</v>
      </c>
      <c r="U772" s="85" t="str">
        <f t="shared" si="149"/>
        <v>Y</v>
      </c>
      <c r="V772" s="85" t="str">
        <f t="shared" si="150"/>
        <v>Y</v>
      </c>
      <c r="W772" s="32">
        <v>17371.509999999998</v>
      </c>
      <c r="X772" s="8" t="s">
        <v>697</v>
      </c>
      <c r="Y772" s="1">
        <v>40847</v>
      </c>
      <c r="Z772" s="1">
        <v>40899</v>
      </c>
      <c r="AA772" s="84" t="str">
        <f t="shared" si="151"/>
        <v>Y</v>
      </c>
      <c r="AB772" s="33">
        <v>1076</v>
      </c>
      <c r="AC772" s="15">
        <f t="shared" si="152"/>
        <v>1076</v>
      </c>
      <c r="AD772" s="1">
        <v>40969</v>
      </c>
      <c r="AE772" s="92" t="str">
        <f t="shared" si="153"/>
        <v>Complete</v>
      </c>
      <c r="AF772" s="1">
        <v>41050</v>
      </c>
      <c r="AG772" s="8" t="s">
        <v>697</v>
      </c>
      <c r="AH772" s="89" t="str">
        <f t="shared" si="154"/>
        <v>Complete</v>
      </c>
      <c r="AI772" s="1">
        <v>41101</v>
      </c>
      <c r="AJ772" s="1">
        <v>41093</v>
      </c>
      <c r="AK772" s="84" t="str">
        <f>IF(Q772="",IF(U772="N","N/A",IF(AL772="","TBD",IF(AL772="N/A","N/A",IF(ISNUMBER(AL772),"Complete","")))),"Removed")</f>
        <v>Complete</v>
      </c>
      <c r="AL772" s="94">
        <v>41085</v>
      </c>
      <c r="AM772" s="89" t="str">
        <f>IF(Q772="",IF(AO772="","TBD",IF(AO772="N/A","N/A",IF(ISNUMBER(AO772),"Complete","TBD"))),"N/A")</f>
        <v>Complete</v>
      </c>
      <c r="AN772" s="1">
        <v>41124</v>
      </c>
      <c r="AO772" s="93">
        <v>40767</v>
      </c>
      <c r="AP772" s="97" t="str">
        <f>IF(Q772="",IF(AK772="Complete",IF(AM772="TBD","Waiting on Router","Ready"),"Pending Fiber Completion"),"Removed")</f>
        <v>Ready</v>
      </c>
      <c r="AQ772" s="1">
        <v>41124</v>
      </c>
      <c r="AR772" s="4" t="s">
        <v>4894</v>
      </c>
      <c r="AS772" s="9">
        <v>1</v>
      </c>
      <c r="AT772" s="1"/>
      <c r="AU772" s="1"/>
      <c r="AV772" s="4"/>
    </row>
    <row r="773" spans="1:48">
      <c r="A773" s="1"/>
      <c r="B773" s="72" t="s">
        <v>2382</v>
      </c>
      <c r="C773" s="72" t="s">
        <v>237</v>
      </c>
      <c r="D773" s="72" t="s">
        <v>774</v>
      </c>
      <c r="E773" s="8" t="s">
        <v>2720</v>
      </c>
      <c r="F773" s="73" t="s">
        <v>6910</v>
      </c>
      <c r="G773" s="72" t="s">
        <v>4852</v>
      </c>
      <c r="H773" s="8" t="s">
        <v>1415</v>
      </c>
      <c r="I773" s="8" t="s">
        <v>125</v>
      </c>
      <c r="J773" s="8">
        <v>26003</v>
      </c>
      <c r="K773" s="8" t="s">
        <v>3014</v>
      </c>
      <c r="L773" s="4" t="s">
        <v>3731</v>
      </c>
      <c r="M773" s="8" t="s">
        <v>3732</v>
      </c>
      <c r="N773" s="4" t="s">
        <v>6836</v>
      </c>
      <c r="O773" s="4">
        <v>281</v>
      </c>
      <c r="P773" s="8"/>
      <c r="Q773" s="4"/>
      <c r="R773" s="4" t="s">
        <v>2727</v>
      </c>
      <c r="S773" s="8" t="s">
        <v>2713</v>
      </c>
      <c r="T773" s="1">
        <v>40820</v>
      </c>
      <c r="U773" s="77" t="str">
        <f t="shared" si="149"/>
        <v>Y</v>
      </c>
      <c r="V773" s="77" t="str">
        <f t="shared" si="150"/>
        <v>Y</v>
      </c>
      <c r="W773" s="32">
        <v>27954.52</v>
      </c>
      <c r="X773" s="8" t="s">
        <v>2756</v>
      </c>
      <c r="Y773" s="1"/>
      <c r="Z773" s="1">
        <v>40899</v>
      </c>
      <c r="AA773" s="77" t="str">
        <f t="shared" si="151"/>
        <v>Y</v>
      </c>
      <c r="AB773" s="33">
        <v>2126</v>
      </c>
      <c r="AC773" s="15">
        <f t="shared" si="152"/>
        <v>2126</v>
      </c>
      <c r="AD773" s="1">
        <v>40940</v>
      </c>
      <c r="AE773" s="102" t="str">
        <f t="shared" si="153"/>
        <v>Complete</v>
      </c>
      <c r="AF773" s="1">
        <v>40999</v>
      </c>
      <c r="AG773" s="8" t="s">
        <v>2756</v>
      </c>
      <c r="AH773" s="89" t="str">
        <f t="shared" si="154"/>
        <v>No Build Required</v>
      </c>
      <c r="AI773" s="1" t="s">
        <v>4508</v>
      </c>
      <c r="AJ773" s="1" t="s">
        <v>4508</v>
      </c>
      <c r="AK773" s="77" t="str">
        <f>IF(Q773="",IF(U773="N","N/A",IF(AL773="","TBD",IF(AL773="N/A","N/A",IF(ISNUMBER(AL773),"Complete","")))),"Removed")</f>
        <v>Complete</v>
      </c>
      <c r="AL773" s="93">
        <v>41002</v>
      </c>
      <c r="AM773" s="89" t="str">
        <f>IF(Q773="",IF(AO773="","TBD",IF(AO773="N/A","N/A",IF(ISNUMBER(AO773),"Complete","TBD"))),"N/A")</f>
        <v>Complete</v>
      </c>
      <c r="AN773" s="1"/>
      <c r="AO773" s="93">
        <v>41516</v>
      </c>
      <c r="AP773" s="102" t="str">
        <f>IF(Q773="",IF(AK773="Complete",IF(AM773="TBD","Waiting on Router","Ready"),"Pending Fiber Completion"),"Removed")</f>
        <v>Ready</v>
      </c>
      <c r="AQ773" s="1"/>
      <c r="AR773" s="4"/>
      <c r="AS773" s="9">
        <v>1</v>
      </c>
      <c r="AT773" s="1"/>
      <c r="AU773" s="1"/>
      <c r="AV773" s="4"/>
    </row>
    <row r="774" spans="1:48">
      <c r="A774" s="2"/>
      <c r="B774" s="73" t="s">
        <v>2383</v>
      </c>
      <c r="C774" s="73" t="s">
        <v>237</v>
      </c>
      <c r="D774" s="73" t="s">
        <v>763</v>
      </c>
      <c r="E774" s="4" t="s">
        <v>2720</v>
      </c>
      <c r="F774" s="73" t="s">
        <v>682</v>
      </c>
      <c r="G774" s="73" t="s">
        <v>4852</v>
      </c>
      <c r="H774" s="4" t="s">
        <v>683</v>
      </c>
      <c r="I774" s="4" t="s">
        <v>125</v>
      </c>
      <c r="J774" s="4">
        <v>26003</v>
      </c>
      <c r="K774" s="4" t="s">
        <v>3013</v>
      </c>
      <c r="L774" s="4"/>
      <c r="M774" s="4"/>
      <c r="N774" s="4" t="s">
        <v>4168</v>
      </c>
      <c r="O774" s="4">
        <v>727</v>
      </c>
      <c r="P774" s="4"/>
      <c r="Q774" s="4"/>
      <c r="R774" s="4" t="s">
        <v>2727</v>
      </c>
      <c r="S774" s="4" t="s">
        <v>2712</v>
      </c>
      <c r="T774" s="2">
        <v>40820</v>
      </c>
      <c r="U774" s="86" t="str">
        <f t="shared" si="149"/>
        <v>Y</v>
      </c>
      <c r="V774" s="86" t="str">
        <f t="shared" si="150"/>
        <v>Y</v>
      </c>
      <c r="W774" s="34">
        <v>15599.79</v>
      </c>
      <c r="X774" s="4" t="s">
        <v>2756</v>
      </c>
      <c r="Y774" s="2"/>
      <c r="Z774" s="2">
        <v>40854</v>
      </c>
      <c r="AA774" s="84" t="str">
        <f t="shared" si="151"/>
        <v>Y</v>
      </c>
      <c r="AB774" s="35">
        <v>925</v>
      </c>
      <c r="AC774" s="15">
        <f t="shared" si="152"/>
        <v>925</v>
      </c>
      <c r="AD774" s="2">
        <v>40878</v>
      </c>
      <c r="AE774" s="92" t="str">
        <f t="shared" si="153"/>
        <v>Complete</v>
      </c>
      <c r="AF774" s="2">
        <v>40865</v>
      </c>
      <c r="AG774" s="4" t="s">
        <v>697</v>
      </c>
      <c r="AH774" s="89" t="str">
        <f t="shared" si="154"/>
        <v>Complete</v>
      </c>
      <c r="AI774" s="2">
        <v>40926</v>
      </c>
      <c r="AJ774" s="2">
        <v>40919</v>
      </c>
      <c r="AK774" s="84" t="str">
        <f>IF(Q774="",IF(U774="N","N/A",IF(AL774="","TBD",IF(AL774="N/A","N/A",IF(ISNUMBER(AL774),"Complete","")))),"Removed")</f>
        <v>Complete</v>
      </c>
      <c r="AL774" s="94">
        <v>40939</v>
      </c>
      <c r="AM774" s="89" t="str">
        <f>IF(Q774="",IF(AO774="","TBD",IF(AO774="N/A","N/A",IF(ISNUMBER(AO774),"Complete","TBD"))),"N/A")</f>
        <v>Complete</v>
      </c>
      <c r="AN774" s="2">
        <v>40941</v>
      </c>
      <c r="AO774" s="94">
        <v>40933</v>
      </c>
      <c r="AP774" s="97" t="str">
        <f>IF(Q774="",IF(AK774="Complete",IF(AM774="TBD","Waiting on Router","Ready"),"Pending Fiber Completion"),"Removed")</f>
        <v>Ready</v>
      </c>
      <c r="AQ774" s="2">
        <v>40941</v>
      </c>
      <c r="AR774" s="4" t="s">
        <v>4724</v>
      </c>
      <c r="AS774" s="7">
        <v>1</v>
      </c>
      <c r="AT774" s="2"/>
      <c r="AU774" s="2"/>
      <c r="AV774" s="4"/>
    </row>
    <row r="775" spans="1:48" ht="31.5">
      <c r="A775" s="2"/>
      <c r="B775" s="73" t="s">
        <v>2384</v>
      </c>
      <c r="C775" s="73" t="s">
        <v>237</v>
      </c>
      <c r="D775" s="73" t="s">
        <v>764</v>
      </c>
      <c r="E775" s="4" t="s">
        <v>2720</v>
      </c>
      <c r="F775" s="73" t="s">
        <v>6911</v>
      </c>
      <c r="G775" s="73" t="s">
        <v>4852</v>
      </c>
      <c r="H775" s="4" t="s">
        <v>306</v>
      </c>
      <c r="I775" s="4" t="s">
        <v>125</v>
      </c>
      <c r="J775" s="4">
        <v>26003</v>
      </c>
      <c r="K775" s="4" t="s">
        <v>3012</v>
      </c>
      <c r="L775" s="4" t="s">
        <v>4385</v>
      </c>
      <c r="M775" s="4"/>
      <c r="N775" s="4" t="s">
        <v>4336</v>
      </c>
      <c r="O775" s="4">
        <v>1024</v>
      </c>
      <c r="P775" s="4" t="s">
        <v>4379</v>
      </c>
      <c r="Q775" s="4"/>
      <c r="R775" s="4" t="s">
        <v>2727</v>
      </c>
      <c r="S775" s="4" t="s">
        <v>2715</v>
      </c>
      <c r="T775" s="2">
        <v>40820</v>
      </c>
      <c r="U775" s="86" t="str">
        <f t="shared" si="149"/>
        <v>Y</v>
      </c>
      <c r="V775" s="86" t="str">
        <f t="shared" si="150"/>
        <v>Y</v>
      </c>
      <c r="W775" s="34">
        <v>11773.53</v>
      </c>
      <c r="X775" s="4" t="s">
        <v>2756</v>
      </c>
      <c r="Y775" s="2"/>
      <c r="Z775" s="2">
        <v>40834</v>
      </c>
      <c r="AA775" s="84" t="str">
        <f t="shared" si="151"/>
        <v>Y</v>
      </c>
      <c r="AB775" s="35">
        <v>726</v>
      </c>
      <c r="AC775" s="15">
        <f t="shared" si="152"/>
        <v>726</v>
      </c>
      <c r="AD775" s="2">
        <v>40878</v>
      </c>
      <c r="AE775" s="92" t="str">
        <f t="shared" si="153"/>
        <v>Complete</v>
      </c>
      <c r="AF775" s="2">
        <v>40861</v>
      </c>
      <c r="AG775" s="4" t="s">
        <v>697</v>
      </c>
      <c r="AH775" s="89" t="str">
        <f t="shared" si="154"/>
        <v>Complete</v>
      </c>
      <c r="AI775" s="2">
        <v>40941</v>
      </c>
      <c r="AJ775" s="2">
        <v>40940</v>
      </c>
      <c r="AK775" s="84" t="str">
        <f>IF(Q775="",IF(U775="N","N/A",IF(AL775="","TBD",IF(AL775="N/A","N/A",IF(ISNUMBER(AL775),"Complete","")))),"Removed")</f>
        <v>Complete</v>
      </c>
      <c r="AL775" s="94">
        <v>40946</v>
      </c>
      <c r="AM775" s="89" t="str">
        <f>IF(Q775="",IF(AO775="","TBD",IF(AO775="N/A","N/A",IF(ISNUMBER(AO775),"Complete","TBD"))),"N/A")</f>
        <v>Complete</v>
      </c>
      <c r="AN775" s="2">
        <v>40949</v>
      </c>
      <c r="AO775" s="94">
        <v>40843</v>
      </c>
      <c r="AP775" s="97" t="str">
        <f>IF(Q775="",IF(AK775="Complete",IF(AM775="TBD","Waiting on Router","Ready"),"Pending Fiber Completion"),"Removed")</f>
        <v>Ready</v>
      </c>
      <c r="AQ775" s="2">
        <v>40949</v>
      </c>
      <c r="AR775" s="4" t="s">
        <v>4725</v>
      </c>
      <c r="AS775" s="7">
        <v>1</v>
      </c>
      <c r="AT775" s="2"/>
      <c r="AU775" s="2"/>
      <c r="AV775" s="4"/>
    </row>
    <row r="776" spans="1:48">
      <c r="A776" s="1"/>
      <c r="B776" s="74" t="s">
        <v>2385</v>
      </c>
      <c r="C776" s="74" t="s">
        <v>237</v>
      </c>
      <c r="D776" s="74" t="s">
        <v>761</v>
      </c>
      <c r="E776" s="9" t="s">
        <v>2720</v>
      </c>
      <c r="F776" s="79" t="s">
        <v>238</v>
      </c>
      <c r="G776" s="74" t="s">
        <v>4852</v>
      </c>
      <c r="H776" s="9" t="s">
        <v>741</v>
      </c>
      <c r="I776" s="9" t="s">
        <v>125</v>
      </c>
      <c r="J776" s="9">
        <v>26003</v>
      </c>
      <c r="K776" s="9" t="s">
        <v>3011</v>
      </c>
      <c r="L776" s="7" t="s">
        <v>3926</v>
      </c>
      <c r="M776" s="9" t="s">
        <v>3927</v>
      </c>
      <c r="N776" s="9" t="s">
        <v>4620</v>
      </c>
      <c r="O776" s="9">
        <v>1347</v>
      </c>
      <c r="P776" s="9"/>
      <c r="Q776" s="7"/>
      <c r="R776" s="7" t="s">
        <v>2727</v>
      </c>
      <c r="S776" s="9"/>
      <c r="T776" s="1">
        <v>40820</v>
      </c>
      <c r="U776" s="87" t="str">
        <f t="shared" si="149"/>
        <v>Y</v>
      </c>
      <c r="V776" s="87" t="str">
        <f t="shared" si="150"/>
        <v>Y</v>
      </c>
      <c r="W776" s="32" t="s">
        <v>4077</v>
      </c>
      <c r="X776" s="9" t="s">
        <v>697</v>
      </c>
      <c r="Y776" s="1" t="s">
        <v>4077</v>
      </c>
      <c r="Z776" s="1">
        <v>40854</v>
      </c>
      <c r="AA776" s="84" t="str">
        <f t="shared" si="151"/>
        <v>Y</v>
      </c>
      <c r="AB776" s="33" t="s">
        <v>4077</v>
      </c>
      <c r="AC776" s="15" t="str">
        <f t="shared" si="152"/>
        <v>Included</v>
      </c>
      <c r="AD776" s="1">
        <v>40878</v>
      </c>
      <c r="AE776" s="92" t="str">
        <f t="shared" si="153"/>
        <v>Complete</v>
      </c>
      <c r="AF776" s="1">
        <v>40864</v>
      </c>
      <c r="AG776" s="9" t="s">
        <v>2756</v>
      </c>
      <c r="AH776" s="89" t="str">
        <f t="shared" si="154"/>
        <v>No Build Required</v>
      </c>
      <c r="AI776" s="1" t="s">
        <v>4508</v>
      </c>
      <c r="AJ776" s="1" t="s">
        <v>4508</v>
      </c>
      <c r="AK776" s="84" t="str">
        <f>IF(Q776="",IF(U776="N","N/A",IF(AL776="","TBD",IF(AL776="N/A","N/A",IF(ISNUMBER(AL776),"Complete","")))),"Removed")</f>
        <v>Complete</v>
      </c>
      <c r="AL776" s="93">
        <v>40878</v>
      </c>
      <c r="AM776" s="89" t="str">
        <f>IF(Q776="",IF(AO776="","TBD",IF(AO776="N/A","N/A",IF(ISNUMBER(AO776),"Complete","TBD"))),"N/A")</f>
        <v>Complete</v>
      </c>
      <c r="AN776" s="1">
        <v>40941</v>
      </c>
      <c r="AO776" s="93">
        <v>40926</v>
      </c>
      <c r="AP776" s="97" t="str">
        <f>IF(Q776="",IF(AK776="Complete",IF(AM776="TBD","Waiting on Router","Ready"),"Pending Fiber Completion"),"Removed")</f>
        <v>Ready</v>
      </c>
      <c r="AQ776" s="1">
        <v>40941</v>
      </c>
      <c r="AR776" s="7"/>
      <c r="AS776" s="9">
        <v>1</v>
      </c>
      <c r="AT776" s="1"/>
      <c r="AU776" s="1"/>
      <c r="AV776" s="7"/>
    </row>
    <row r="777" spans="1:48">
      <c r="A777" s="1"/>
      <c r="B777" s="72" t="s">
        <v>2386</v>
      </c>
      <c r="C777" s="72" t="s">
        <v>237</v>
      </c>
      <c r="D777" s="72" t="s">
        <v>710</v>
      </c>
      <c r="E777" s="8" t="s">
        <v>2720</v>
      </c>
      <c r="F777" s="73" t="s">
        <v>1691</v>
      </c>
      <c r="G777" s="72" t="s">
        <v>4852</v>
      </c>
      <c r="H777" s="8" t="s">
        <v>95</v>
      </c>
      <c r="I777" s="8" t="s">
        <v>96</v>
      </c>
      <c r="J777" s="8">
        <v>26003</v>
      </c>
      <c r="K777" s="8" t="s">
        <v>3010</v>
      </c>
      <c r="L777" s="4" t="s">
        <v>3814</v>
      </c>
      <c r="M777" s="8" t="s">
        <v>3826</v>
      </c>
      <c r="N777" s="8" t="s">
        <v>4333</v>
      </c>
      <c r="O777" s="8">
        <v>1100</v>
      </c>
      <c r="P777" s="8"/>
      <c r="Q777" s="4"/>
      <c r="R777" s="4" t="s">
        <v>2727</v>
      </c>
      <c r="S777" s="8" t="s">
        <v>2714</v>
      </c>
      <c r="T777" s="1">
        <v>40820</v>
      </c>
      <c r="U777" s="77" t="str">
        <f t="shared" si="149"/>
        <v>Y</v>
      </c>
      <c r="V777" s="77" t="str">
        <f t="shared" si="150"/>
        <v>Y</v>
      </c>
      <c r="W777" s="32">
        <v>7791.51</v>
      </c>
      <c r="X777" s="8" t="s">
        <v>697</v>
      </c>
      <c r="Y777" s="1">
        <v>40847</v>
      </c>
      <c r="Z777" s="1">
        <v>40854</v>
      </c>
      <c r="AA777" s="84" t="str">
        <f t="shared" si="151"/>
        <v>Y</v>
      </c>
      <c r="AB777" s="33">
        <v>328</v>
      </c>
      <c r="AC777" s="15">
        <f t="shared" si="152"/>
        <v>328</v>
      </c>
      <c r="AD777" s="1">
        <v>40909</v>
      </c>
      <c r="AE777" s="92" t="str">
        <f t="shared" si="153"/>
        <v>Complete</v>
      </c>
      <c r="AF777" s="1">
        <v>40884</v>
      </c>
      <c r="AG777" s="8" t="s">
        <v>697</v>
      </c>
      <c r="AH777" s="89" t="str">
        <f t="shared" si="154"/>
        <v>Complete</v>
      </c>
      <c r="AI777" s="1">
        <v>40932</v>
      </c>
      <c r="AJ777" s="1">
        <v>40919</v>
      </c>
      <c r="AK777" s="84" t="str">
        <f>IF(Q777="",IF(U777="N","N/A",IF(AL777="","TBD",IF(AL777="N/A","N/A",IF(ISNUMBER(AL777),"Complete","")))),"Removed")</f>
        <v>Complete</v>
      </c>
      <c r="AL777" s="94">
        <v>40987</v>
      </c>
      <c r="AM777" s="89" t="str">
        <f>IF(Q777="",IF(AO777="","TBD",IF(AO777="N/A","N/A",IF(ISNUMBER(AO777),"Complete","TBD"))),"N/A")</f>
        <v>Complete</v>
      </c>
      <c r="AN777" s="1">
        <v>40991</v>
      </c>
      <c r="AO777" s="93">
        <v>40896</v>
      </c>
      <c r="AP777" s="97" t="str">
        <f>IF(Q777="",IF(AK777="Complete",IF(AM777="TBD","Waiting on Router","Ready"),"Pending Fiber Completion"),"Removed")</f>
        <v>Ready</v>
      </c>
      <c r="AQ777" s="1">
        <v>40991</v>
      </c>
      <c r="AR777" s="4" t="s">
        <v>4724</v>
      </c>
      <c r="AS777" s="9">
        <v>1</v>
      </c>
      <c r="AT777" s="1"/>
      <c r="AU777" s="1"/>
      <c r="AV777" s="4"/>
    </row>
    <row r="778" spans="1:48" ht="47.25">
      <c r="A778" s="13"/>
      <c r="B778" s="75" t="s">
        <v>2387</v>
      </c>
      <c r="C778" s="75" t="s">
        <v>237</v>
      </c>
      <c r="D778" s="75" t="s">
        <v>1554</v>
      </c>
      <c r="E778" s="6" t="s">
        <v>2720</v>
      </c>
      <c r="F778" s="78" t="s">
        <v>1640</v>
      </c>
      <c r="G778" s="75" t="s">
        <v>4852</v>
      </c>
      <c r="H778" s="6" t="s">
        <v>1641</v>
      </c>
      <c r="I778" s="6" t="s">
        <v>125</v>
      </c>
      <c r="J778" s="6">
        <v>26003</v>
      </c>
      <c r="K778" s="6" t="s">
        <v>3009</v>
      </c>
      <c r="L778" s="11" t="s">
        <v>4386</v>
      </c>
      <c r="M778" s="6" t="s">
        <v>4387</v>
      </c>
      <c r="N778" s="6" t="s">
        <v>4374</v>
      </c>
      <c r="O778" s="6">
        <v>881</v>
      </c>
      <c r="P778" s="6" t="s">
        <v>4393</v>
      </c>
      <c r="Q778" s="11"/>
      <c r="R778" s="11" t="s">
        <v>2727</v>
      </c>
      <c r="S778" s="6" t="s">
        <v>2715</v>
      </c>
      <c r="T778" s="13">
        <v>40820</v>
      </c>
      <c r="U778" s="89" t="str">
        <f t="shared" si="149"/>
        <v>Y</v>
      </c>
      <c r="V778" s="89" t="str">
        <f t="shared" si="150"/>
        <v>Y</v>
      </c>
      <c r="W778" s="22">
        <v>10637.96</v>
      </c>
      <c r="X778" s="6" t="s">
        <v>2756</v>
      </c>
      <c r="Y778" s="13"/>
      <c r="Z778" s="13">
        <v>40834</v>
      </c>
      <c r="AA778" s="84" t="str">
        <f t="shared" si="151"/>
        <v>Y</v>
      </c>
      <c r="AB778" s="23">
        <v>1240</v>
      </c>
      <c r="AC778" s="15">
        <f t="shared" si="152"/>
        <v>1240</v>
      </c>
      <c r="AD778" s="13">
        <v>40878</v>
      </c>
      <c r="AE778" s="92" t="str">
        <f t="shared" si="153"/>
        <v>Complete</v>
      </c>
      <c r="AF778" s="13">
        <v>40861</v>
      </c>
      <c r="AG778" s="6" t="s">
        <v>697</v>
      </c>
      <c r="AH778" s="89" t="str">
        <f t="shared" si="154"/>
        <v>Complete</v>
      </c>
      <c r="AI778" s="13">
        <v>41117</v>
      </c>
      <c r="AJ778" s="13">
        <v>41120</v>
      </c>
      <c r="AK778" s="84" t="str">
        <f>IF(Q778="",IF(U778="N","N/A",IF(AL778="","TBD",IF(AL778="N/A","N/A",IF(ISNUMBER(AL778),"Complete","")))),"Removed")</f>
        <v>Complete</v>
      </c>
      <c r="AL778" s="96">
        <v>41110</v>
      </c>
      <c r="AM778" s="89" t="str">
        <f>IF(Q778="",IF(AO778="","TBD",IF(AO778="N/A","N/A",IF(ISNUMBER(AO778),"Complete","TBD"))),"N/A")</f>
        <v>Complete</v>
      </c>
      <c r="AN778" s="1">
        <v>41124</v>
      </c>
      <c r="AO778" s="95">
        <v>40932</v>
      </c>
      <c r="AP778" s="97" t="str">
        <f>IF(Q778="",IF(AK778="Complete",IF(AM778="TBD","Waiting on Router","Ready"),"Pending Fiber Completion"),"Removed")</f>
        <v>Ready</v>
      </c>
      <c r="AQ778" s="1">
        <v>41124</v>
      </c>
      <c r="AR778" s="11" t="s">
        <v>4811</v>
      </c>
      <c r="AS778" s="36">
        <v>1</v>
      </c>
      <c r="AT778" s="13"/>
      <c r="AU778" s="13"/>
      <c r="AV778" s="11"/>
    </row>
    <row r="779" spans="1:48">
      <c r="A779" s="13"/>
      <c r="B779" s="75" t="s">
        <v>5158</v>
      </c>
      <c r="C779" s="75" t="s">
        <v>237</v>
      </c>
      <c r="D779" s="75" t="s">
        <v>4566</v>
      </c>
      <c r="E779" s="6" t="s">
        <v>2720</v>
      </c>
      <c r="F779" s="82" t="s">
        <v>5114</v>
      </c>
      <c r="G779" s="81" t="s">
        <v>4851</v>
      </c>
      <c r="H779" s="38" t="s">
        <v>6269</v>
      </c>
      <c r="I779" s="6" t="s">
        <v>6270</v>
      </c>
      <c r="J779" s="6">
        <v>26074</v>
      </c>
      <c r="K779" s="6"/>
      <c r="L779" s="11"/>
      <c r="M779" s="6"/>
      <c r="N779" s="6" t="s">
        <v>6271</v>
      </c>
      <c r="O779" s="6">
        <v>964</v>
      </c>
      <c r="P779" s="6"/>
      <c r="Q779" s="11"/>
      <c r="R779" s="11" t="s">
        <v>5222</v>
      </c>
      <c r="S779" s="6"/>
      <c r="T779" s="13"/>
      <c r="U779" s="77" t="str">
        <f t="shared" si="149"/>
        <v>N</v>
      </c>
      <c r="V779" s="77" t="str">
        <f t="shared" si="150"/>
        <v>N/A</v>
      </c>
      <c r="W779" s="22"/>
      <c r="X779" s="8" t="s">
        <v>4508</v>
      </c>
      <c r="Y779" s="13"/>
      <c r="Z779" s="13"/>
      <c r="AA779" s="84" t="str">
        <f t="shared" si="151"/>
        <v>N/A</v>
      </c>
      <c r="AB779" s="23">
        <v>0</v>
      </c>
      <c r="AC779" s="15">
        <f t="shared" si="152"/>
        <v>0</v>
      </c>
      <c r="AD779" s="13"/>
      <c r="AE779" s="92" t="str">
        <f t="shared" si="153"/>
        <v>N/A</v>
      </c>
      <c r="AF779" s="13"/>
      <c r="AG779" s="6" t="s">
        <v>2756</v>
      </c>
      <c r="AH779" s="89" t="str">
        <f t="shared" si="154"/>
        <v>No Build Required</v>
      </c>
      <c r="AI779" s="1" t="s">
        <v>4508</v>
      </c>
      <c r="AJ779" s="1" t="s">
        <v>4508</v>
      </c>
      <c r="AK779" s="84" t="str">
        <f>IF(Q779="",IF(U779="N","N/A",IF(AL779="","TBD",IF(AL779="N/A","N/A",IF(ISNUMBER(AL779),"Complete","")))),"Removed")</f>
        <v>N/A</v>
      </c>
      <c r="AL779" s="95" t="s">
        <v>4508</v>
      </c>
      <c r="AM779" s="89" t="str">
        <f>IF(Q779="",IF(AO779="","TBD",IF(AO779="N/A","N/A",IF(ISNUMBER(AO779),"Complete","TBD"))),"N/A")</f>
        <v>Complete</v>
      </c>
      <c r="AN779" s="13"/>
      <c r="AO779" s="95">
        <v>41302</v>
      </c>
      <c r="AP779" s="97" t="str">
        <f>IF(Q779="",IF(AK779="N/A",IF(AM779="TBD","Waiting on Router","Ready"),"TBD"),"Removed")</f>
        <v>Ready</v>
      </c>
      <c r="AQ779" s="13"/>
      <c r="AR779" s="11"/>
      <c r="AS779" s="11">
        <v>2</v>
      </c>
      <c r="AT779" s="13"/>
      <c r="AU779" s="13"/>
      <c r="AV779" s="11"/>
    </row>
    <row r="780" spans="1:48">
      <c r="A780" s="1"/>
      <c r="B780" s="72" t="s">
        <v>6835</v>
      </c>
      <c r="C780" s="72" t="s">
        <v>237</v>
      </c>
      <c r="D780" s="72" t="s">
        <v>1426</v>
      </c>
      <c r="E780" s="18"/>
      <c r="F780" s="73" t="s">
        <v>6845</v>
      </c>
      <c r="G780" s="72" t="s">
        <v>4851</v>
      </c>
      <c r="H780" s="8" t="s">
        <v>1415</v>
      </c>
      <c r="I780" s="8" t="s">
        <v>125</v>
      </c>
      <c r="J780" s="8">
        <v>26003</v>
      </c>
      <c r="K780" s="8" t="s">
        <v>3014</v>
      </c>
      <c r="L780" s="4"/>
      <c r="M780" s="8"/>
      <c r="N780" s="4" t="s">
        <v>6837</v>
      </c>
      <c r="O780" s="4">
        <v>942</v>
      </c>
      <c r="P780" s="3"/>
      <c r="Q780" s="4"/>
      <c r="R780" s="4" t="s">
        <v>6716</v>
      </c>
      <c r="S780" s="8" t="s">
        <v>1727</v>
      </c>
      <c r="T780" s="2" t="s">
        <v>4508</v>
      </c>
      <c r="U780" s="88" t="s">
        <v>2756</v>
      </c>
      <c r="V780" s="85" t="s">
        <v>4508</v>
      </c>
      <c r="W780" s="34" t="s">
        <v>4508</v>
      </c>
      <c r="X780" s="8" t="s">
        <v>2756</v>
      </c>
      <c r="Y780" s="2" t="s">
        <v>4508</v>
      </c>
      <c r="Z780" s="1" t="s">
        <v>4508</v>
      </c>
      <c r="AA780" s="84" t="s">
        <v>4508</v>
      </c>
      <c r="AB780" s="35">
        <v>0</v>
      </c>
      <c r="AC780" s="15" t="s">
        <v>4508</v>
      </c>
      <c r="AD780" s="1" t="s">
        <v>4508</v>
      </c>
      <c r="AE780" s="92" t="s">
        <v>4508</v>
      </c>
      <c r="AF780" s="2" t="s">
        <v>4508</v>
      </c>
      <c r="AG780" s="8" t="s">
        <v>2756</v>
      </c>
      <c r="AH780" s="89" t="s">
        <v>6806</v>
      </c>
      <c r="AI780" s="1" t="s">
        <v>4508</v>
      </c>
      <c r="AJ780" s="1" t="s">
        <v>4508</v>
      </c>
      <c r="AK780" s="84" t="s">
        <v>4508</v>
      </c>
      <c r="AL780" s="93" t="s">
        <v>4508</v>
      </c>
      <c r="AM780" s="89" t="str">
        <f>IF(Q780="",IF(AO780="","TBD",IF(AO780="N/A","N/A",IF(ISNUMBER(AO780),"Complete","TBD"))),"N/A")</f>
        <v>Complete</v>
      </c>
      <c r="AN780" s="1"/>
      <c r="AO780" s="93">
        <v>41487</v>
      </c>
      <c r="AP780" s="97" t="s">
        <v>6807</v>
      </c>
      <c r="AQ780" s="1"/>
      <c r="AR780" s="4" t="s">
        <v>6857</v>
      </c>
      <c r="AS780" s="9">
        <v>2</v>
      </c>
      <c r="AT780" s="1"/>
      <c r="AU780" s="1"/>
      <c r="AV780" s="4"/>
    </row>
    <row r="781" spans="1:48">
      <c r="A781" s="1"/>
      <c r="B781" s="72" t="s">
        <v>2388</v>
      </c>
      <c r="C781" s="72" t="s">
        <v>165</v>
      </c>
      <c r="D781" s="72" t="s">
        <v>1453</v>
      </c>
      <c r="E781" s="19" t="s">
        <v>2722</v>
      </c>
      <c r="F781" s="73" t="s">
        <v>1488</v>
      </c>
      <c r="G781" s="72" t="s">
        <v>4852</v>
      </c>
      <c r="H781" s="8" t="s">
        <v>1532</v>
      </c>
      <c r="I781" s="8" t="s">
        <v>20</v>
      </c>
      <c r="J781" s="8">
        <v>26807</v>
      </c>
      <c r="K781" s="8" t="s">
        <v>3008</v>
      </c>
      <c r="L781" s="4" t="s">
        <v>3651</v>
      </c>
      <c r="M781" s="8" t="s">
        <v>3652</v>
      </c>
      <c r="N781" s="8" t="s">
        <v>4248</v>
      </c>
      <c r="O781" s="9">
        <v>569</v>
      </c>
      <c r="P781" s="19" t="s">
        <v>4872</v>
      </c>
      <c r="Q781" s="4"/>
      <c r="R781" s="4" t="s">
        <v>2727</v>
      </c>
      <c r="S781" s="8" t="s">
        <v>2712</v>
      </c>
      <c r="T781" s="1">
        <v>40669</v>
      </c>
      <c r="U781" s="84" t="str">
        <f t="shared" ref="U781:U839" si="155">IF(T781="","N","Y")</f>
        <v>Y</v>
      </c>
      <c r="V781" s="84" t="str">
        <f t="shared" ref="V781:V820" si="156">IF(T781="","N/A",IF(T781="TBD","N","Y"))</f>
        <v>Y</v>
      </c>
      <c r="W781" s="32">
        <v>23312.5</v>
      </c>
      <c r="X781" s="8" t="s">
        <v>2756</v>
      </c>
      <c r="Y781" s="1"/>
      <c r="Z781" s="1">
        <v>40682</v>
      </c>
      <c r="AA781" s="84" t="str">
        <f t="shared" ref="AA781:AA839" si="157">IF(V781="N/A","N/A",IF(Z781="","N","Y"))</f>
        <v>Y</v>
      </c>
      <c r="AB781" s="33">
        <v>3125</v>
      </c>
      <c r="AC781" s="15">
        <f t="shared" ref="AC781:AC839" si="158">IF(U781="N",0,IF(AB781="","TBD",IF(AB781="N/A",0,IF(ISNUMBER(AB781)=TRUE,AB781,"Included"))))</f>
        <v>3125</v>
      </c>
      <c r="AD781" s="1">
        <v>40840</v>
      </c>
      <c r="AE781" s="92" t="str">
        <f t="shared" ref="AE781:AE839" si="159">IF(Q781="",IF(U781="N","N/A",IF(AD781="N/A","N/A",IF(AD781="","TBD",IF(ISNUMBER(AF781),"Complete","Complete")))),"""Removed")</f>
        <v>Complete</v>
      </c>
      <c r="AF781" s="1">
        <v>40815</v>
      </c>
      <c r="AG781" s="8" t="s">
        <v>2756</v>
      </c>
      <c r="AH781" s="89" t="str">
        <f t="shared" ref="AH781:AH839" si="160">IF(Q781="",IF(U781="N","No Build Required",IF(AG781="N","No Build Required",IF(AG781="N/A","No Build Required",IF(AG781="","TBD",IF(ISNUMBER(AJ781),"Complete",IF(ISNUMBER(AI781),"Scheduled","TBD")))))),"Removed")</f>
        <v>No Build Required</v>
      </c>
      <c r="AI781" s="1" t="s">
        <v>4508</v>
      </c>
      <c r="AJ781" s="1" t="s">
        <v>4508</v>
      </c>
      <c r="AK781" s="84" t="str">
        <f>IF(Q781="",IF(U781="N","N/A",IF(AL781="","TBD",IF(AL781="N/A","N/A",IF(ISNUMBER(AL781),"Complete","")))),"Removed")</f>
        <v>Complete</v>
      </c>
      <c r="AL781" s="93">
        <v>40840</v>
      </c>
      <c r="AM781" s="89" t="str">
        <f>IF(Q781="",IF(AO781="","TBD",IF(AO781="N/A","N/A",IF(ISNUMBER(AO781),"Complete","TBD"))),"N/A")</f>
        <v>Complete</v>
      </c>
      <c r="AN781" s="1">
        <v>41166</v>
      </c>
      <c r="AO781" s="93">
        <v>41129</v>
      </c>
      <c r="AP781" s="97" t="str">
        <f>IF(Q781="",IF(AK781="Complete",IF(AM781="TBD","Waiting on Router","Ready"),"Pending Fiber Completion"),"Removed")</f>
        <v>Ready</v>
      </c>
      <c r="AQ781" s="1">
        <v>41166</v>
      </c>
      <c r="AR781" s="4" t="s">
        <v>4037</v>
      </c>
      <c r="AS781" s="9">
        <v>1</v>
      </c>
      <c r="AT781" s="1"/>
      <c r="AU781" s="1"/>
      <c r="AV781" s="4"/>
    </row>
    <row r="782" spans="1:48" ht="31.5">
      <c r="A782" s="1"/>
      <c r="B782" s="72" t="s">
        <v>2389</v>
      </c>
      <c r="C782" s="72" t="s">
        <v>165</v>
      </c>
      <c r="D782" s="72" t="s">
        <v>774</v>
      </c>
      <c r="E782" s="18" t="s">
        <v>2722</v>
      </c>
      <c r="F782" s="73" t="s">
        <v>5195</v>
      </c>
      <c r="G782" s="72" t="s">
        <v>4852</v>
      </c>
      <c r="H782" s="8" t="s">
        <v>1171</v>
      </c>
      <c r="I782" s="8" t="s">
        <v>20</v>
      </c>
      <c r="J782" s="8">
        <v>26807</v>
      </c>
      <c r="K782" s="8" t="s">
        <v>3007</v>
      </c>
      <c r="L782" s="4" t="s">
        <v>3733</v>
      </c>
      <c r="M782" s="8" t="s">
        <v>3734</v>
      </c>
      <c r="N782" s="8" t="s">
        <v>4062</v>
      </c>
      <c r="O782" s="8">
        <v>468</v>
      </c>
      <c r="P782" s="18"/>
      <c r="Q782" s="4"/>
      <c r="R782" s="4" t="s">
        <v>2727</v>
      </c>
      <c r="S782" s="8" t="s">
        <v>2713</v>
      </c>
      <c r="T782" s="1">
        <v>40842</v>
      </c>
      <c r="U782" s="85" t="str">
        <f t="shared" si="155"/>
        <v>Y</v>
      </c>
      <c r="V782" s="85" t="str">
        <f t="shared" si="156"/>
        <v>Y</v>
      </c>
      <c r="W782" s="32">
        <v>7434</v>
      </c>
      <c r="X782" s="8" t="s">
        <v>2756</v>
      </c>
      <c r="Y782" s="1"/>
      <c r="Z782" s="1">
        <v>40854</v>
      </c>
      <c r="AA782" s="84" t="str">
        <f t="shared" si="157"/>
        <v>Y</v>
      </c>
      <c r="AB782" s="33">
        <v>882</v>
      </c>
      <c r="AC782" s="15">
        <f t="shared" si="158"/>
        <v>882</v>
      </c>
      <c r="AD782" s="1">
        <v>40841</v>
      </c>
      <c r="AE782" s="92" t="str">
        <f t="shared" si="159"/>
        <v>Complete</v>
      </c>
      <c r="AF782" s="1">
        <v>40841</v>
      </c>
      <c r="AG782" s="8" t="s">
        <v>2756</v>
      </c>
      <c r="AH782" s="89" t="str">
        <f t="shared" si="160"/>
        <v>No Build Required</v>
      </c>
      <c r="AI782" s="1" t="s">
        <v>4508</v>
      </c>
      <c r="AJ782" s="1" t="s">
        <v>4508</v>
      </c>
      <c r="AK782" s="84" t="str">
        <f>IF(Q782="",IF(U782="N","N/A",IF(AL782="","TBD",IF(AL782="N/A","N/A",IF(ISNUMBER(AL782),"Complete","")))),"Removed")</f>
        <v>Complete</v>
      </c>
      <c r="AL782" s="93">
        <v>40841</v>
      </c>
      <c r="AM782" s="89" t="str">
        <f>IF(Q782="",IF(AO782="","TBD",IF(AO782="N/A","N/A",IF(ISNUMBER(AO782),"Complete","TBD"))),"N/A")</f>
        <v>Complete</v>
      </c>
      <c r="AN782" s="1">
        <v>40912</v>
      </c>
      <c r="AO782" s="93">
        <v>40730</v>
      </c>
      <c r="AP782" s="97" t="str">
        <f>IF(Q782="",IF(AK782="Complete",IF(AM782="TBD","Waiting on Router","Ready"),"Pending Fiber Completion"),"Removed")</f>
        <v>Ready</v>
      </c>
      <c r="AQ782" s="1">
        <v>40913</v>
      </c>
      <c r="AR782" s="4"/>
      <c r="AS782" s="9">
        <v>1</v>
      </c>
      <c r="AT782" s="1"/>
      <c r="AU782" s="1"/>
      <c r="AV782" s="4"/>
    </row>
    <row r="783" spans="1:48">
      <c r="A783" s="1"/>
      <c r="B783" s="72" t="s">
        <v>2390</v>
      </c>
      <c r="C783" s="72" t="s">
        <v>165</v>
      </c>
      <c r="D783" s="72" t="s">
        <v>774</v>
      </c>
      <c r="E783" s="18" t="s">
        <v>2722</v>
      </c>
      <c r="F783" s="73" t="s">
        <v>1172</v>
      </c>
      <c r="G783" s="72" t="s">
        <v>4852</v>
      </c>
      <c r="H783" s="8" t="s">
        <v>1173</v>
      </c>
      <c r="I783" s="8" t="s">
        <v>1174</v>
      </c>
      <c r="J783" s="8">
        <v>26802</v>
      </c>
      <c r="K783" s="8" t="s">
        <v>3006</v>
      </c>
      <c r="L783" s="4" t="s">
        <v>3733</v>
      </c>
      <c r="M783" s="8" t="s">
        <v>3734</v>
      </c>
      <c r="N783" s="8" t="s">
        <v>4063</v>
      </c>
      <c r="O783" s="8">
        <v>469</v>
      </c>
      <c r="P783" s="18"/>
      <c r="Q783" s="4"/>
      <c r="R783" s="4" t="s">
        <v>2727</v>
      </c>
      <c r="S783" s="8" t="s">
        <v>2713</v>
      </c>
      <c r="T783" s="1">
        <v>40669</v>
      </c>
      <c r="U783" s="85" t="str">
        <f t="shared" si="155"/>
        <v>Y</v>
      </c>
      <c r="V783" s="85" t="str">
        <f t="shared" si="156"/>
        <v>Y</v>
      </c>
      <c r="W783" s="32">
        <v>14920</v>
      </c>
      <c r="X783" s="8" t="s">
        <v>2756</v>
      </c>
      <c r="Y783" s="1"/>
      <c r="Z783" s="1">
        <v>40648</v>
      </c>
      <c r="AA783" s="84" t="str">
        <f t="shared" si="157"/>
        <v>Y</v>
      </c>
      <c r="AB783" s="33">
        <v>2000</v>
      </c>
      <c r="AC783" s="15">
        <f t="shared" si="158"/>
        <v>2000</v>
      </c>
      <c r="AD783" s="1">
        <v>40840</v>
      </c>
      <c r="AE783" s="92" t="str">
        <f t="shared" si="159"/>
        <v>Complete</v>
      </c>
      <c r="AF783" s="1">
        <v>40665</v>
      </c>
      <c r="AG783" s="8" t="s">
        <v>2756</v>
      </c>
      <c r="AH783" s="89" t="str">
        <f t="shared" si="160"/>
        <v>No Build Required</v>
      </c>
      <c r="AI783" s="1" t="s">
        <v>4508</v>
      </c>
      <c r="AJ783" s="1" t="s">
        <v>4508</v>
      </c>
      <c r="AK783" s="84" t="str">
        <f>IF(Q783="",IF(U783="N","N/A",IF(AL783="","TBD",IF(AL783="N/A","N/A",IF(ISNUMBER(AL783),"Complete","")))),"Removed")</f>
        <v>Complete</v>
      </c>
      <c r="AL783" s="93">
        <v>40840</v>
      </c>
      <c r="AM783" s="89" t="str">
        <f>IF(Q783="",IF(AO783="","TBD",IF(AO783="N/A","N/A",IF(ISNUMBER(AO783),"Complete","TBD"))),"N/A")</f>
        <v>Complete</v>
      </c>
      <c r="AN783" s="1">
        <v>40912</v>
      </c>
      <c r="AO783" s="93">
        <v>40730</v>
      </c>
      <c r="AP783" s="97" t="str">
        <f>IF(Q783="",IF(AK783="Complete",IF(AM783="TBD","Waiting on Router","Ready"),"Pending Fiber Completion"),"Removed")</f>
        <v>Ready</v>
      </c>
      <c r="AQ783" s="1">
        <v>40913</v>
      </c>
      <c r="AR783" s="4" t="s">
        <v>4037</v>
      </c>
      <c r="AS783" s="9">
        <v>1</v>
      </c>
      <c r="AT783" s="1"/>
      <c r="AU783" s="1"/>
      <c r="AV783" s="4"/>
    </row>
    <row r="784" spans="1:48">
      <c r="A784" s="1"/>
      <c r="B784" s="72" t="s">
        <v>2391</v>
      </c>
      <c r="C784" s="72" t="s">
        <v>165</v>
      </c>
      <c r="D784" s="72" t="s">
        <v>774</v>
      </c>
      <c r="E784" s="18" t="s">
        <v>2722</v>
      </c>
      <c r="F784" s="73" t="s">
        <v>1175</v>
      </c>
      <c r="G784" s="72" t="s">
        <v>4851</v>
      </c>
      <c r="H784" s="8" t="s">
        <v>6272</v>
      </c>
      <c r="I784" s="8" t="s">
        <v>6273</v>
      </c>
      <c r="J784" s="8">
        <v>26804</v>
      </c>
      <c r="K784" s="8" t="s">
        <v>6274</v>
      </c>
      <c r="L784" s="4" t="s">
        <v>3733</v>
      </c>
      <c r="M784" s="8" t="s">
        <v>3734</v>
      </c>
      <c r="N784" s="8" t="s">
        <v>6275</v>
      </c>
      <c r="O784" s="8">
        <v>470</v>
      </c>
      <c r="P784" s="18"/>
      <c r="Q784" s="4"/>
      <c r="R784" s="4" t="s">
        <v>6276</v>
      </c>
      <c r="S784" s="8" t="s">
        <v>2713</v>
      </c>
      <c r="T784" s="1"/>
      <c r="U784" s="77" t="str">
        <f t="shared" si="155"/>
        <v>N</v>
      </c>
      <c r="V784" s="77" t="str">
        <f t="shared" si="156"/>
        <v>N/A</v>
      </c>
      <c r="W784" s="32"/>
      <c r="X784" s="8" t="s">
        <v>4508</v>
      </c>
      <c r="Y784" s="1"/>
      <c r="Z784" s="1" t="s">
        <v>4508</v>
      </c>
      <c r="AA784" s="84" t="str">
        <f t="shared" si="157"/>
        <v>N/A</v>
      </c>
      <c r="AB784" s="33">
        <v>0</v>
      </c>
      <c r="AC784" s="15">
        <f t="shared" si="158"/>
        <v>0</v>
      </c>
      <c r="AD784" s="1"/>
      <c r="AE784" s="92" t="str">
        <f t="shared" si="159"/>
        <v>N/A</v>
      </c>
      <c r="AF784" s="1"/>
      <c r="AG784" s="8" t="s">
        <v>2756</v>
      </c>
      <c r="AH784" s="89" t="str">
        <f t="shared" si="160"/>
        <v>No Build Required</v>
      </c>
      <c r="AI784" s="1" t="s">
        <v>4508</v>
      </c>
      <c r="AJ784" s="1" t="s">
        <v>4508</v>
      </c>
      <c r="AK784" s="84" t="str">
        <f>IF(Q784="",IF(U784="N","N/A",IF(AL784="","TBD",IF(AL784="N/A","N/A",IF(ISNUMBER(AL784),"Complete","")))),"Removed")</f>
        <v>N/A</v>
      </c>
      <c r="AL784" s="93" t="s">
        <v>4508</v>
      </c>
      <c r="AM784" s="89" t="str">
        <f>IF(Q784="",IF(AO784="","TBD",IF(AO784="N/A","N/A",IF(ISNUMBER(AO784),"Complete","TBD"))),"N/A")</f>
        <v>Complete</v>
      </c>
      <c r="AN784" s="1">
        <v>41033</v>
      </c>
      <c r="AO784" s="93">
        <v>40730</v>
      </c>
      <c r="AP784" s="97" t="str">
        <f>IF(Q784="",IF(AK784="N/A",IF(AM784="TBD","Waiting on Router","Ready"),"TBD"),"Removed")</f>
        <v>Ready</v>
      </c>
      <c r="AQ784" s="1">
        <v>41033</v>
      </c>
      <c r="AR784" s="4"/>
      <c r="AS784" s="9">
        <v>1</v>
      </c>
      <c r="AT784" s="1"/>
      <c r="AU784" s="1"/>
      <c r="AV784" s="4"/>
    </row>
    <row r="785" spans="1:48">
      <c r="A785" s="1"/>
      <c r="B785" s="72" t="s">
        <v>2392</v>
      </c>
      <c r="C785" s="72" t="s">
        <v>165</v>
      </c>
      <c r="D785" s="72" t="s">
        <v>774</v>
      </c>
      <c r="E785" s="18" t="s">
        <v>2722</v>
      </c>
      <c r="F785" s="73" t="s">
        <v>1176</v>
      </c>
      <c r="G785" s="72" t="s">
        <v>4852</v>
      </c>
      <c r="H785" s="8" t="s">
        <v>1177</v>
      </c>
      <c r="I785" s="8" t="s">
        <v>20</v>
      </c>
      <c r="J785" s="8">
        <v>26807</v>
      </c>
      <c r="K785" s="8" t="s">
        <v>3005</v>
      </c>
      <c r="L785" s="4" t="s">
        <v>3733</v>
      </c>
      <c r="M785" s="8" t="s">
        <v>3734</v>
      </c>
      <c r="N785" s="8" t="s">
        <v>4064</v>
      </c>
      <c r="O785" s="8">
        <v>471</v>
      </c>
      <c r="P785" s="18"/>
      <c r="Q785" s="4"/>
      <c r="R785" s="4" t="s">
        <v>2727</v>
      </c>
      <c r="S785" s="8" t="s">
        <v>2713</v>
      </c>
      <c r="T785" s="1">
        <v>40648</v>
      </c>
      <c r="U785" s="85" t="str">
        <f t="shared" si="155"/>
        <v>Y</v>
      </c>
      <c r="V785" s="85" t="str">
        <f t="shared" si="156"/>
        <v>Y</v>
      </c>
      <c r="W785" s="32">
        <v>12473.12</v>
      </c>
      <c r="X785" s="8" t="s">
        <v>2756</v>
      </c>
      <c r="Y785" s="1"/>
      <c r="Z785" s="1">
        <v>40682</v>
      </c>
      <c r="AA785" s="84" t="str">
        <f t="shared" si="157"/>
        <v>Y</v>
      </c>
      <c r="AB785" s="33">
        <v>1672</v>
      </c>
      <c r="AC785" s="15">
        <f t="shared" si="158"/>
        <v>1672</v>
      </c>
      <c r="AD785" s="1">
        <v>40665</v>
      </c>
      <c r="AE785" s="92" t="str">
        <f t="shared" si="159"/>
        <v>Complete</v>
      </c>
      <c r="AF785" s="1">
        <v>40657</v>
      </c>
      <c r="AG785" s="8" t="s">
        <v>2756</v>
      </c>
      <c r="AH785" s="89" t="str">
        <f t="shared" si="160"/>
        <v>No Build Required</v>
      </c>
      <c r="AI785" s="1" t="s">
        <v>4508</v>
      </c>
      <c r="AJ785" s="1" t="s">
        <v>4508</v>
      </c>
      <c r="AK785" s="84" t="str">
        <f>IF(Q785="",IF(U785="N","N/A",IF(AL785="","TBD",IF(AL785="N/A","N/A",IF(ISNUMBER(AL785),"Complete","")))),"Removed")</f>
        <v>Complete</v>
      </c>
      <c r="AL785" s="93">
        <v>40665</v>
      </c>
      <c r="AM785" s="89" t="str">
        <f>IF(Q785="",IF(AO785="","TBD",IF(AO785="N/A","N/A",IF(ISNUMBER(AO785),"Complete","TBD"))),"N/A")</f>
        <v>Complete</v>
      </c>
      <c r="AN785" s="1">
        <v>40912</v>
      </c>
      <c r="AO785" s="93">
        <v>40730</v>
      </c>
      <c r="AP785" s="97" t="str">
        <f>IF(Q785="",IF(AK785="Complete",IF(AM785="TBD","Waiting on Router","Ready"),"Pending Fiber Completion"),"Removed")</f>
        <v>Ready</v>
      </c>
      <c r="AQ785" s="1">
        <v>40913</v>
      </c>
      <c r="AR785" s="4" t="s">
        <v>4037</v>
      </c>
      <c r="AS785" s="9">
        <v>1</v>
      </c>
      <c r="AT785" s="1"/>
      <c r="AU785" s="1"/>
      <c r="AV785" s="4"/>
    </row>
    <row r="786" spans="1:48">
      <c r="A786" s="2"/>
      <c r="B786" s="73" t="s">
        <v>2393</v>
      </c>
      <c r="C786" s="73" t="s">
        <v>165</v>
      </c>
      <c r="D786" s="73" t="s">
        <v>763</v>
      </c>
      <c r="E786" s="4" t="s">
        <v>2722</v>
      </c>
      <c r="F786" s="73" t="s">
        <v>621</v>
      </c>
      <c r="G786" s="73" t="s">
        <v>4852</v>
      </c>
      <c r="H786" s="4" t="s">
        <v>622</v>
      </c>
      <c r="I786" s="4" t="s">
        <v>20</v>
      </c>
      <c r="J786" s="4">
        <v>26807</v>
      </c>
      <c r="K786" s="4" t="s">
        <v>3004</v>
      </c>
      <c r="L786" s="4"/>
      <c r="M786" s="4"/>
      <c r="N786" s="4" t="s">
        <v>4173</v>
      </c>
      <c r="O786" s="4">
        <v>794</v>
      </c>
      <c r="P786" s="4"/>
      <c r="Q786" s="4"/>
      <c r="R786" s="4" t="s">
        <v>2727</v>
      </c>
      <c r="S786" s="4" t="s">
        <v>2712</v>
      </c>
      <c r="T786" s="2">
        <v>40669</v>
      </c>
      <c r="U786" s="86" t="str">
        <f t="shared" si="155"/>
        <v>Y</v>
      </c>
      <c r="V786" s="86" t="str">
        <f t="shared" si="156"/>
        <v>Y</v>
      </c>
      <c r="W786" s="34">
        <v>8952</v>
      </c>
      <c r="X786" s="4" t="s">
        <v>2756</v>
      </c>
      <c r="Y786" s="2"/>
      <c r="Z786" s="2">
        <v>40682</v>
      </c>
      <c r="AA786" s="84" t="str">
        <f t="shared" si="157"/>
        <v>Y</v>
      </c>
      <c r="AB786" s="35">
        <v>1200</v>
      </c>
      <c r="AC786" s="15">
        <f t="shared" si="158"/>
        <v>1200</v>
      </c>
      <c r="AD786" s="2">
        <v>40841</v>
      </c>
      <c r="AE786" s="92" t="str">
        <f t="shared" si="159"/>
        <v>Complete</v>
      </c>
      <c r="AF786" s="2">
        <v>40665</v>
      </c>
      <c r="AG786" s="4" t="s">
        <v>2756</v>
      </c>
      <c r="AH786" s="89" t="str">
        <f t="shared" si="160"/>
        <v>No Build Required</v>
      </c>
      <c r="AI786" s="1" t="s">
        <v>4508</v>
      </c>
      <c r="AJ786" s="1" t="s">
        <v>4508</v>
      </c>
      <c r="AK786" s="84" t="str">
        <f>IF(Q786="",IF(U786="N","N/A",IF(AL786="","TBD",IF(AL786="N/A","N/A",IF(ISNUMBER(AL786),"Complete","")))),"Removed")</f>
        <v>Complete</v>
      </c>
      <c r="AL786" s="94">
        <v>40841</v>
      </c>
      <c r="AM786" s="89" t="str">
        <f>IF(Q786="",IF(AO786="","TBD",IF(AO786="N/A","N/A",IF(ISNUMBER(AO786),"Complete","TBD"))),"N/A")</f>
        <v>Complete</v>
      </c>
      <c r="AN786" s="2">
        <v>41068</v>
      </c>
      <c r="AO786" s="94">
        <v>41060</v>
      </c>
      <c r="AP786" s="97" t="str">
        <f>IF(Q786="",IF(AK786="Complete",IF(AM786="TBD","Waiting on Router","Ready"),"Pending Fiber Completion"),"Removed")</f>
        <v>Ready</v>
      </c>
      <c r="AQ786" s="2">
        <v>41068</v>
      </c>
      <c r="AR786" s="4" t="s">
        <v>4037</v>
      </c>
      <c r="AS786" s="7">
        <v>1</v>
      </c>
      <c r="AT786" s="2"/>
      <c r="AU786" s="2"/>
      <c r="AV786" s="4"/>
    </row>
    <row r="787" spans="1:48">
      <c r="A787" s="1"/>
      <c r="B787" s="74" t="s">
        <v>2394</v>
      </c>
      <c r="C787" s="74" t="s">
        <v>165</v>
      </c>
      <c r="D787" s="74" t="s">
        <v>761</v>
      </c>
      <c r="E787" s="9" t="s">
        <v>2722</v>
      </c>
      <c r="F787" s="79" t="s">
        <v>166</v>
      </c>
      <c r="G787" s="74" t="s">
        <v>4852</v>
      </c>
      <c r="H787" s="9" t="s">
        <v>742</v>
      </c>
      <c r="I787" s="9" t="s">
        <v>20</v>
      </c>
      <c r="J787" s="9">
        <v>26807</v>
      </c>
      <c r="K787" s="9" t="s">
        <v>3003</v>
      </c>
      <c r="L787" s="7" t="s">
        <v>3928</v>
      </c>
      <c r="M787" s="9" t="s">
        <v>3929</v>
      </c>
      <c r="N787" s="9" t="s">
        <v>4706</v>
      </c>
      <c r="O787" s="9">
        <v>1362</v>
      </c>
      <c r="P787" s="9"/>
      <c r="Q787" s="7"/>
      <c r="R787" s="7" t="s">
        <v>2727</v>
      </c>
      <c r="S787" s="9"/>
      <c r="T787" s="1">
        <v>40648</v>
      </c>
      <c r="U787" s="87" t="str">
        <f t="shared" si="155"/>
        <v>Y</v>
      </c>
      <c r="V787" s="87" t="str">
        <f t="shared" si="156"/>
        <v>Y</v>
      </c>
      <c r="W787" s="32"/>
      <c r="X787" s="8" t="s">
        <v>4508</v>
      </c>
      <c r="Y787" s="1"/>
      <c r="Z787" s="1">
        <v>41014</v>
      </c>
      <c r="AA787" s="84" t="str">
        <f t="shared" si="157"/>
        <v>Y</v>
      </c>
      <c r="AB787" s="33"/>
      <c r="AC787" s="15" t="str">
        <f t="shared" si="158"/>
        <v>TBD</v>
      </c>
      <c r="AD787" s="1">
        <v>40840</v>
      </c>
      <c r="AE787" s="92" t="str">
        <f t="shared" si="159"/>
        <v>Complete</v>
      </c>
      <c r="AF787" s="1">
        <v>40835</v>
      </c>
      <c r="AG787" s="9" t="s">
        <v>2756</v>
      </c>
      <c r="AH787" s="89" t="str">
        <f t="shared" si="160"/>
        <v>No Build Required</v>
      </c>
      <c r="AI787" s="1" t="s">
        <v>4508</v>
      </c>
      <c r="AJ787" s="1" t="s">
        <v>4508</v>
      </c>
      <c r="AK787" s="84" t="str">
        <f>IF(Q787="",IF(U787="N","N/A",IF(AL787="","TBD",IF(AL787="N/A","N/A",IF(ISNUMBER(AL787),"Complete","")))),"Removed")</f>
        <v>Complete</v>
      </c>
      <c r="AL787" s="93">
        <v>40840</v>
      </c>
      <c r="AM787" s="89" t="str">
        <f>IF(Q787="",IF(AO787="","TBD",IF(AO787="N/A","N/A",IF(ISNUMBER(AO787),"Complete","TBD"))),"N/A")</f>
        <v>Complete</v>
      </c>
      <c r="AN787" s="1">
        <v>40976</v>
      </c>
      <c r="AO787" s="93">
        <v>40966</v>
      </c>
      <c r="AP787" s="97" t="str">
        <f>IF(Q787="",IF(AK787="Complete",IF(AM787="TBD","Waiting on Router","Ready"),"Pending Fiber Completion"),"Removed")</f>
        <v>Ready</v>
      </c>
      <c r="AQ787" s="1">
        <v>40976</v>
      </c>
      <c r="AR787" s="7" t="s">
        <v>6700</v>
      </c>
      <c r="AS787" s="9">
        <v>1</v>
      </c>
      <c r="AT787" s="1"/>
      <c r="AU787" s="1"/>
      <c r="AV787" s="7"/>
    </row>
    <row r="788" spans="1:48" ht="31.5">
      <c r="A788" s="2"/>
      <c r="B788" s="73" t="s">
        <v>2395</v>
      </c>
      <c r="C788" s="73" t="s">
        <v>165</v>
      </c>
      <c r="D788" s="73" t="s">
        <v>710</v>
      </c>
      <c r="E788" s="4" t="s">
        <v>2722</v>
      </c>
      <c r="F788" s="73" t="s">
        <v>1692</v>
      </c>
      <c r="G788" s="73" t="s">
        <v>4852</v>
      </c>
      <c r="H788" s="4" t="s">
        <v>771</v>
      </c>
      <c r="I788" s="4" t="s">
        <v>20</v>
      </c>
      <c r="J788" s="4">
        <v>26807</v>
      </c>
      <c r="K788" s="4" t="s">
        <v>3002</v>
      </c>
      <c r="L788" s="4" t="s">
        <v>3815</v>
      </c>
      <c r="M788" s="4" t="s">
        <v>3827</v>
      </c>
      <c r="N788" s="4" t="s">
        <v>4287</v>
      </c>
      <c r="O788" s="4">
        <v>1093</v>
      </c>
      <c r="P788" s="4"/>
      <c r="Q788" s="4"/>
      <c r="R788" s="4" t="s">
        <v>2727</v>
      </c>
      <c r="S788" s="4" t="s">
        <v>2714</v>
      </c>
      <c r="T788" s="2">
        <v>40669</v>
      </c>
      <c r="U788" s="86" t="str">
        <f t="shared" si="155"/>
        <v>Y</v>
      </c>
      <c r="V788" s="86" t="str">
        <f t="shared" si="156"/>
        <v>Y</v>
      </c>
      <c r="W788" s="34">
        <v>15703.3</v>
      </c>
      <c r="X788" s="4" t="s">
        <v>2756</v>
      </c>
      <c r="Y788" s="2"/>
      <c r="Z788" s="2">
        <v>40682</v>
      </c>
      <c r="AA788" s="84" t="str">
        <f t="shared" si="157"/>
        <v>Y</v>
      </c>
      <c r="AB788" s="35">
        <v>2105</v>
      </c>
      <c r="AC788" s="15">
        <f t="shared" si="158"/>
        <v>2105</v>
      </c>
      <c r="AD788" s="2">
        <v>40840</v>
      </c>
      <c r="AE788" s="92" t="str">
        <f t="shared" si="159"/>
        <v>Complete</v>
      </c>
      <c r="AF788" s="2">
        <v>40665</v>
      </c>
      <c r="AG788" s="4" t="s">
        <v>2756</v>
      </c>
      <c r="AH788" s="89" t="str">
        <f t="shared" si="160"/>
        <v>No Build Required</v>
      </c>
      <c r="AI788" s="1" t="s">
        <v>4508</v>
      </c>
      <c r="AJ788" s="1" t="s">
        <v>4508</v>
      </c>
      <c r="AK788" s="84" t="str">
        <f>IF(Q788="",IF(U788="N","N/A",IF(AL788="","TBD",IF(AL788="N/A","N/A",IF(ISNUMBER(AL788),"Complete","")))),"Removed")</f>
        <v>Complete</v>
      </c>
      <c r="AL788" s="94">
        <v>40840</v>
      </c>
      <c r="AM788" s="89" t="str">
        <f>IF(Q788="",IF(AO788="","TBD",IF(AO788="N/A","N/A",IF(ISNUMBER(AO788),"Complete","TBD"))),"N/A")</f>
        <v>Complete</v>
      </c>
      <c r="AN788" s="2">
        <v>40912</v>
      </c>
      <c r="AO788" s="94">
        <v>40891</v>
      </c>
      <c r="AP788" s="97" t="str">
        <f>IF(Q788="",IF(AK788="Complete",IF(AM788="TBD","Waiting on Router","Ready"),"Pending Fiber Completion"),"Removed")</f>
        <v>Ready</v>
      </c>
      <c r="AQ788" s="2">
        <v>40913</v>
      </c>
      <c r="AR788" s="4" t="s">
        <v>6701</v>
      </c>
      <c r="AS788" s="7">
        <v>1</v>
      </c>
      <c r="AT788" s="2"/>
      <c r="AU788" s="2"/>
      <c r="AV788" s="4"/>
    </row>
    <row r="789" spans="1:48" ht="31.5">
      <c r="A789" s="13"/>
      <c r="B789" s="75" t="s">
        <v>2396</v>
      </c>
      <c r="C789" s="75" t="s">
        <v>165</v>
      </c>
      <c r="D789" s="75" t="s">
        <v>1554</v>
      </c>
      <c r="E789" s="6" t="s">
        <v>2722</v>
      </c>
      <c r="F789" s="78" t="s">
        <v>1635</v>
      </c>
      <c r="G789" s="75" t="s">
        <v>4854</v>
      </c>
      <c r="H789" s="6" t="s">
        <v>1636</v>
      </c>
      <c r="I789" s="6" t="s">
        <v>20</v>
      </c>
      <c r="J789" s="6">
        <v>26807</v>
      </c>
      <c r="K789" s="6" t="s">
        <v>3001</v>
      </c>
      <c r="L789" s="11"/>
      <c r="M789" s="6"/>
      <c r="N789" s="6"/>
      <c r="O789" s="6"/>
      <c r="P789" s="6"/>
      <c r="Q789" s="11"/>
      <c r="R789" s="11" t="s">
        <v>4861</v>
      </c>
      <c r="S789" s="6" t="s">
        <v>2715</v>
      </c>
      <c r="T789" s="13">
        <v>40648</v>
      </c>
      <c r="U789" s="89" t="str">
        <f t="shared" si="155"/>
        <v>Y</v>
      </c>
      <c r="V789" s="89" t="str">
        <f t="shared" si="156"/>
        <v>Y</v>
      </c>
      <c r="W789" s="22" t="s">
        <v>4757</v>
      </c>
      <c r="X789" s="6" t="s">
        <v>2756</v>
      </c>
      <c r="Y789" s="13"/>
      <c r="Z789" s="13">
        <v>40682</v>
      </c>
      <c r="AA789" s="84" t="str">
        <f t="shared" si="157"/>
        <v>Y</v>
      </c>
      <c r="AB789" s="23">
        <v>0</v>
      </c>
      <c r="AC789" s="15">
        <f t="shared" si="158"/>
        <v>0</v>
      </c>
      <c r="AD789" s="13">
        <v>40665</v>
      </c>
      <c r="AE789" s="92" t="str">
        <f t="shared" si="159"/>
        <v>Complete</v>
      </c>
      <c r="AF789" s="13">
        <v>40657</v>
      </c>
      <c r="AG789" s="6" t="s">
        <v>2756</v>
      </c>
      <c r="AH789" s="89" t="str">
        <f t="shared" si="160"/>
        <v>No Build Required</v>
      </c>
      <c r="AI789" s="1" t="s">
        <v>4508</v>
      </c>
      <c r="AJ789" s="1" t="s">
        <v>4508</v>
      </c>
      <c r="AK789" s="84" t="str">
        <f>IF(Q789="",IF(U789="N","N/A",IF(AL789="","TBD",IF(AL789="N/A","N/A",IF(ISNUMBER(AL789),"Complete","")))),"Removed")</f>
        <v>Complete</v>
      </c>
      <c r="AL789" s="95">
        <v>40665</v>
      </c>
      <c r="AM789" s="89" t="str">
        <f>IF(Q789="",IF(AO789="","TBD",IF(AO789="N/A","N/A",IF(ISNUMBER(AO789),"Complete","TBD"))),"N/A")</f>
        <v>TBD</v>
      </c>
      <c r="AN789" s="13"/>
      <c r="AO789" s="95"/>
      <c r="AP789" s="97" t="str">
        <f>IF(Q789="",IF(AK789="Complete",IF(AM789="TBD","Ready","Ready"),"Pending Fiber Completion"),"Removed")</f>
        <v>Ready</v>
      </c>
      <c r="AQ789" s="13"/>
      <c r="AR789" s="11" t="s">
        <v>5234</v>
      </c>
      <c r="AS789" s="36">
        <v>1</v>
      </c>
      <c r="AT789" s="13"/>
      <c r="AU789" s="13"/>
      <c r="AV789" s="11"/>
    </row>
    <row r="790" spans="1:48">
      <c r="A790" s="13"/>
      <c r="B790" s="75" t="s">
        <v>2397</v>
      </c>
      <c r="C790" s="75" t="s">
        <v>165</v>
      </c>
      <c r="D790" s="75" t="s">
        <v>1554</v>
      </c>
      <c r="E790" s="6" t="s">
        <v>2722</v>
      </c>
      <c r="F790" s="78" t="s">
        <v>1637</v>
      </c>
      <c r="G790" s="75" t="s">
        <v>4851</v>
      </c>
      <c r="H790" s="6" t="s">
        <v>6277</v>
      </c>
      <c r="I790" s="6" t="s">
        <v>6278</v>
      </c>
      <c r="J790" s="6">
        <v>26841</v>
      </c>
      <c r="K790" s="6" t="s">
        <v>6279</v>
      </c>
      <c r="L790" s="11" t="s">
        <v>6280</v>
      </c>
      <c r="M790" s="6">
        <v>3043582355</v>
      </c>
      <c r="N790" s="6" t="s">
        <v>6281</v>
      </c>
      <c r="O790" s="6">
        <v>864</v>
      </c>
      <c r="P790" s="6" t="s">
        <v>3967</v>
      </c>
      <c r="Q790" s="11"/>
      <c r="R790" s="11" t="s">
        <v>4655</v>
      </c>
      <c r="S790" s="6" t="s">
        <v>2715</v>
      </c>
      <c r="T790" s="13"/>
      <c r="U790" s="77" t="str">
        <f t="shared" si="155"/>
        <v>N</v>
      </c>
      <c r="V790" s="77" t="str">
        <f t="shared" si="156"/>
        <v>N/A</v>
      </c>
      <c r="W790" s="22"/>
      <c r="X790" s="6" t="s">
        <v>4508</v>
      </c>
      <c r="Y790" s="13"/>
      <c r="Z790" s="13"/>
      <c r="AA790" s="84" t="str">
        <f t="shared" si="157"/>
        <v>N/A</v>
      </c>
      <c r="AB790" s="23">
        <v>0</v>
      </c>
      <c r="AC790" s="15">
        <f t="shared" si="158"/>
        <v>0</v>
      </c>
      <c r="AD790" s="13">
        <v>41122</v>
      </c>
      <c r="AE790" s="92" t="str">
        <f t="shared" si="159"/>
        <v>N/A</v>
      </c>
      <c r="AF790" s="13"/>
      <c r="AG790" s="6" t="s">
        <v>2756</v>
      </c>
      <c r="AH790" s="89" t="str">
        <f t="shared" si="160"/>
        <v>No Build Required</v>
      </c>
      <c r="AI790" s="1" t="s">
        <v>4508</v>
      </c>
      <c r="AJ790" s="1" t="s">
        <v>4508</v>
      </c>
      <c r="AK790" s="84" t="str">
        <f>IF(Q790="",IF(U790="N","N/A",IF(AL790="","TBD",IF(AL790="N/A","N/A",IF(ISNUMBER(AL790),"Complete","")))),"Removed")</f>
        <v>N/A</v>
      </c>
      <c r="AL790" s="93" t="s">
        <v>4508</v>
      </c>
      <c r="AM790" s="89" t="str">
        <f>IF(Q790="",IF(AO790="","TBD",IF(AO790="N/A","N/A",IF(ISNUMBER(AO790),"Complete","TBD"))),"N/A")</f>
        <v>Complete</v>
      </c>
      <c r="AN790" s="13"/>
      <c r="AO790" s="95">
        <v>40904</v>
      </c>
      <c r="AP790" s="97" t="str">
        <f>IF(Q790="",IF(AK790="N/A",IF(AM790="TBD","Waiting on Router","Ready"),"TBD"),"Removed")</f>
        <v>Ready</v>
      </c>
      <c r="AQ790" s="13"/>
      <c r="AR790" s="11"/>
      <c r="AS790" s="36">
        <v>1</v>
      </c>
      <c r="AT790" s="13"/>
      <c r="AU790" s="13"/>
      <c r="AV790" s="11"/>
    </row>
    <row r="791" spans="1:48">
      <c r="A791" s="1"/>
      <c r="B791" s="72" t="s">
        <v>2398</v>
      </c>
      <c r="C791" s="72" t="s">
        <v>218</v>
      </c>
      <c r="D791" s="72" t="s">
        <v>1453</v>
      </c>
      <c r="E791" s="19" t="s">
        <v>2724</v>
      </c>
      <c r="F791" s="73" t="s">
        <v>1489</v>
      </c>
      <c r="G791" s="72" t="s">
        <v>4852</v>
      </c>
      <c r="H791" s="8" t="s">
        <v>1533</v>
      </c>
      <c r="I791" s="8" t="s">
        <v>1180</v>
      </c>
      <c r="J791" s="8">
        <v>26170</v>
      </c>
      <c r="K791" s="8" t="s">
        <v>2999</v>
      </c>
      <c r="L791" s="4" t="s">
        <v>3645</v>
      </c>
      <c r="M791" s="8" t="s">
        <v>3646</v>
      </c>
      <c r="N791" s="8" t="s">
        <v>4249</v>
      </c>
      <c r="O791" s="8">
        <v>583</v>
      </c>
      <c r="P791" s="19" t="s">
        <v>4872</v>
      </c>
      <c r="Q791" s="4"/>
      <c r="R791" s="4" t="s">
        <v>2727</v>
      </c>
      <c r="S791" s="8" t="s">
        <v>2712</v>
      </c>
      <c r="T791" s="1">
        <v>40702</v>
      </c>
      <c r="U791" s="84" t="str">
        <f t="shared" si="155"/>
        <v>Y</v>
      </c>
      <c r="V791" s="84" t="str">
        <f t="shared" si="156"/>
        <v>Y</v>
      </c>
      <c r="W791" s="32">
        <v>18966.43</v>
      </c>
      <c r="X791" s="8" t="s">
        <v>2756</v>
      </c>
      <c r="Y791" s="1"/>
      <c r="Z791" s="1">
        <v>40794</v>
      </c>
      <c r="AA791" s="84" t="str">
        <f t="shared" si="157"/>
        <v>Y</v>
      </c>
      <c r="AB791" s="33">
        <v>2351</v>
      </c>
      <c r="AC791" s="15">
        <f t="shared" si="158"/>
        <v>2351</v>
      </c>
      <c r="AD791" s="1">
        <v>40940</v>
      </c>
      <c r="AE791" s="92" t="str">
        <f t="shared" si="159"/>
        <v>Complete</v>
      </c>
      <c r="AF791" s="1">
        <v>40939</v>
      </c>
      <c r="AG791" s="8" t="s">
        <v>2756</v>
      </c>
      <c r="AH791" s="89" t="str">
        <f t="shared" si="160"/>
        <v>No Build Required</v>
      </c>
      <c r="AI791" s="1" t="s">
        <v>4508</v>
      </c>
      <c r="AJ791" s="1" t="s">
        <v>4508</v>
      </c>
      <c r="AK791" s="84" t="str">
        <f>IF(Q791="",IF(U791="N","N/A",IF(AL791="","TBD",IF(AL791="N/A","N/A",IF(ISNUMBER(AL791),"Complete","")))),"Removed")</f>
        <v>Complete</v>
      </c>
      <c r="AL791" s="93">
        <v>40946</v>
      </c>
      <c r="AM791" s="89" t="str">
        <f>IF(Q791="",IF(AO791="","TBD",IF(AO791="N/A","N/A",IF(ISNUMBER(AO791),"Complete","TBD"))),"N/A")</f>
        <v>Complete</v>
      </c>
      <c r="AN791" s="1">
        <v>41131</v>
      </c>
      <c r="AO791" s="93">
        <v>41123</v>
      </c>
      <c r="AP791" s="97" t="str">
        <f>IF(Q791="",IF(AK791="Complete",IF(AM791="TBD","Waiting on Router","Ready"),"Pending Fiber Completion"),"Removed")</f>
        <v>Ready</v>
      </c>
      <c r="AQ791" s="1">
        <v>41131</v>
      </c>
      <c r="AR791" s="4"/>
      <c r="AS791" s="9">
        <v>1</v>
      </c>
      <c r="AT791" s="1"/>
      <c r="AU791" s="1"/>
      <c r="AV791" s="4"/>
    </row>
    <row r="792" spans="1:48">
      <c r="A792" s="1"/>
      <c r="B792" s="72" t="s">
        <v>2399</v>
      </c>
      <c r="C792" s="72" t="s">
        <v>218</v>
      </c>
      <c r="D792" s="72" t="s">
        <v>762</v>
      </c>
      <c r="E792" s="8" t="s">
        <v>2724</v>
      </c>
      <c r="F792" s="73" t="s">
        <v>288</v>
      </c>
      <c r="G792" s="72" t="s">
        <v>4852</v>
      </c>
      <c r="H792" s="8" t="s">
        <v>289</v>
      </c>
      <c r="I792" s="8" t="s">
        <v>290</v>
      </c>
      <c r="J792" s="8">
        <v>26170</v>
      </c>
      <c r="K792" s="8" t="s">
        <v>3000</v>
      </c>
      <c r="L792" s="4" t="s">
        <v>4002</v>
      </c>
      <c r="M792" s="8"/>
      <c r="N792" s="8" t="s">
        <v>4805</v>
      </c>
      <c r="O792" s="8">
        <v>631</v>
      </c>
      <c r="P792" s="8"/>
      <c r="Q792" s="4"/>
      <c r="R792" s="4" t="s">
        <v>2727</v>
      </c>
      <c r="S792" s="8" t="s">
        <v>1727</v>
      </c>
      <c r="T792" s="1">
        <v>40702</v>
      </c>
      <c r="U792" s="77" t="str">
        <f t="shared" si="155"/>
        <v>Y</v>
      </c>
      <c r="V792" s="77" t="str">
        <f t="shared" si="156"/>
        <v>Y</v>
      </c>
      <c r="W792" s="32" t="s">
        <v>4753</v>
      </c>
      <c r="X792" s="8" t="s">
        <v>697</v>
      </c>
      <c r="Y792" s="1">
        <v>40996</v>
      </c>
      <c r="Z792" s="1">
        <v>40794</v>
      </c>
      <c r="AA792" s="84" t="str">
        <f t="shared" si="157"/>
        <v>Y</v>
      </c>
      <c r="AB792" s="33">
        <v>9201</v>
      </c>
      <c r="AC792" s="15">
        <f t="shared" si="158"/>
        <v>9201</v>
      </c>
      <c r="AD792" s="1">
        <v>40969</v>
      </c>
      <c r="AE792" s="92" t="str">
        <f t="shared" si="159"/>
        <v>Complete</v>
      </c>
      <c r="AF792" s="1">
        <v>40968</v>
      </c>
      <c r="AG792" s="8" t="s">
        <v>697</v>
      </c>
      <c r="AH792" s="89" t="str">
        <f t="shared" si="160"/>
        <v>Complete</v>
      </c>
      <c r="AI792" s="1">
        <v>41073</v>
      </c>
      <c r="AJ792" s="1">
        <v>41040</v>
      </c>
      <c r="AK792" s="84" t="str">
        <f>IF(Q792="",IF(U792="N","N/A",IF(AL792="","TBD",IF(AL792="N/A","N/A",IF(ISNUMBER(AL792),"Complete","")))),"Removed")</f>
        <v>Complete</v>
      </c>
      <c r="AL792" s="94">
        <v>41089</v>
      </c>
      <c r="AM792" s="89" t="str">
        <f>IF(Q792="",IF(AO792="","TBD",IF(AO792="N/A","N/A",IF(ISNUMBER(AO792),"Complete","TBD"))),"N/A")</f>
        <v>Complete</v>
      </c>
      <c r="AN792" s="1">
        <v>41124</v>
      </c>
      <c r="AO792" s="93">
        <v>40991</v>
      </c>
      <c r="AP792" s="97" t="str">
        <f>IF(Q792="",IF(AK792="Complete",IF(AM792="TBD","Waiting on Router","Ready"),"Pending Fiber Completion"),"Removed")</f>
        <v>Ready</v>
      </c>
      <c r="AQ792" s="1">
        <v>41124</v>
      </c>
      <c r="AR792" s="4" t="s">
        <v>4754</v>
      </c>
      <c r="AS792" s="9">
        <v>1</v>
      </c>
      <c r="AT792" s="1"/>
      <c r="AU792" s="1"/>
      <c r="AV792" s="4"/>
    </row>
    <row r="793" spans="1:48" ht="78.75">
      <c r="A793" s="1"/>
      <c r="B793" s="72" t="s">
        <v>2400</v>
      </c>
      <c r="C793" s="72" t="s">
        <v>218</v>
      </c>
      <c r="D793" s="72" t="s">
        <v>774</v>
      </c>
      <c r="E793" s="18" t="s">
        <v>2724</v>
      </c>
      <c r="F793" s="73" t="s">
        <v>1178</v>
      </c>
      <c r="G793" s="72" t="s">
        <v>4852</v>
      </c>
      <c r="H793" s="8" t="s">
        <v>1179</v>
      </c>
      <c r="I793" s="8" t="s">
        <v>1180</v>
      </c>
      <c r="J793" s="8">
        <v>26770</v>
      </c>
      <c r="K793" s="8" t="s">
        <v>2998</v>
      </c>
      <c r="L793" s="4" t="s">
        <v>3735</v>
      </c>
      <c r="M793" s="8" t="s">
        <v>3736</v>
      </c>
      <c r="N793" s="8" t="s">
        <v>3455</v>
      </c>
      <c r="O793" s="8">
        <v>238</v>
      </c>
      <c r="P793" s="18"/>
      <c r="Q793" s="4"/>
      <c r="R793" s="4" t="s">
        <v>4856</v>
      </c>
      <c r="S793" s="8" t="s">
        <v>2713</v>
      </c>
      <c r="T793" s="1">
        <v>40702</v>
      </c>
      <c r="U793" s="85" t="str">
        <f t="shared" si="155"/>
        <v>Y</v>
      </c>
      <c r="V793" s="85" t="str">
        <f t="shared" si="156"/>
        <v>Y</v>
      </c>
      <c r="W793" s="32">
        <v>35969.9</v>
      </c>
      <c r="X793" s="8" t="s">
        <v>2756</v>
      </c>
      <c r="Y793" s="1"/>
      <c r="Z793" s="1">
        <v>40794</v>
      </c>
      <c r="AA793" s="84" t="str">
        <f t="shared" si="157"/>
        <v>Y</v>
      </c>
      <c r="AB793" s="33">
        <v>8206</v>
      </c>
      <c r="AC793" s="15">
        <f t="shared" si="158"/>
        <v>8206</v>
      </c>
      <c r="AD793" s="1">
        <v>40969</v>
      </c>
      <c r="AE793" s="92" t="str">
        <f t="shared" si="159"/>
        <v>Complete</v>
      </c>
      <c r="AF793" s="1">
        <v>40968</v>
      </c>
      <c r="AG793" s="8" t="s">
        <v>697</v>
      </c>
      <c r="AH793" s="89" t="str">
        <f t="shared" si="160"/>
        <v>Complete</v>
      </c>
      <c r="AI793" s="1" t="s">
        <v>4508</v>
      </c>
      <c r="AJ793" s="1">
        <v>41016</v>
      </c>
      <c r="AK793" s="84" t="str">
        <f>IF(Q793="",IF(U793="N","N/A",IF(AL793="","TBD",IF(AL793="N/A","N/A",IF(ISNUMBER(AL793),"Complete","")))),"Removed")</f>
        <v>Complete</v>
      </c>
      <c r="AL793" s="94">
        <v>40968</v>
      </c>
      <c r="AM793" s="89" t="str">
        <f>IF(Q793="",IF(AO793="","TBD",IF(AO793="N/A","N/A",IF(ISNUMBER(AO793),"Complete","TBD"))),"N/A")</f>
        <v>Complete</v>
      </c>
      <c r="AN793" s="1">
        <v>41054</v>
      </c>
      <c r="AO793" s="93">
        <v>41195</v>
      </c>
      <c r="AP793" s="97" t="str">
        <f>IF(Q793="",IF(AK793="Complete",IF(AM793="TBD","Waiting on Router","Ready"),"Pending Fiber Completion"),"Removed")</f>
        <v>Ready</v>
      </c>
      <c r="AQ793" s="1">
        <v>41054</v>
      </c>
      <c r="AR793" s="4" t="s">
        <v>5240</v>
      </c>
      <c r="AS793" s="9">
        <v>1</v>
      </c>
      <c r="AT793" s="1"/>
      <c r="AU793" s="1"/>
      <c r="AV793" s="4"/>
    </row>
    <row r="794" spans="1:48">
      <c r="A794" s="2"/>
      <c r="B794" s="73" t="s">
        <v>2401</v>
      </c>
      <c r="C794" s="73" t="s">
        <v>218</v>
      </c>
      <c r="D794" s="73" t="s">
        <v>763</v>
      </c>
      <c r="E794" s="4" t="s">
        <v>2724</v>
      </c>
      <c r="F794" s="73" t="s">
        <v>364</v>
      </c>
      <c r="G794" s="73" t="s">
        <v>4852</v>
      </c>
      <c r="H794" s="4" t="s">
        <v>365</v>
      </c>
      <c r="I794" s="4" t="s">
        <v>290</v>
      </c>
      <c r="J794" s="4">
        <v>26170</v>
      </c>
      <c r="K794" s="4" t="s">
        <v>2997</v>
      </c>
      <c r="L794" s="4"/>
      <c r="M794" s="4"/>
      <c r="N794" s="4" t="s">
        <v>4179</v>
      </c>
      <c r="O794" s="4">
        <v>715</v>
      </c>
      <c r="P794" s="4"/>
      <c r="Q794" s="4"/>
      <c r="R794" s="4" t="s">
        <v>2727</v>
      </c>
      <c r="S794" s="4" t="s">
        <v>2712</v>
      </c>
      <c r="T794" s="2">
        <v>40702</v>
      </c>
      <c r="U794" s="86" t="str">
        <f t="shared" si="155"/>
        <v>Y</v>
      </c>
      <c r="V794" s="86" t="str">
        <f t="shared" si="156"/>
        <v>Y</v>
      </c>
      <c r="W794" s="34">
        <v>10494.58</v>
      </c>
      <c r="X794" s="4" t="s">
        <v>2756</v>
      </c>
      <c r="Y794" s="2"/>
      <c r="Z794" s="2">
        <v>40794</v>
      </c>
      <c r="AA794" s="84" t="str">
        <f t="shared" si="157"/>
        <v>Y</v>
      </c>
      <c r="AB794" s="35">
        <v>29737</v>
      </c>
      <c r="AC794" s="15">
        <f t="shared" si="158"/>
        <v>29737</v>
      </c>
      <c r="AD794" s="2">
        <v>40969</v>
      </c>
      <c r="AE794" s="92" t="str">
        <f t="shared" si="159"/>
        <v>Complete</v>
      </c>
      <c r="AF794" s="2">
        <v>40956</v>
      </c>
      <c r="AG794" s="4" t="s">
        <v>697</v>
      </c>
      <c r="AH794" s="89" t="str">
        <f t="shared" si="160"/>
        <v>Complete</v>
      </c>
      <c r="AI794" s="2">
        <v>41123</v>
      </c>
      <c r="AJ794" s="2">
        <v>41093</v>
      </c>
      <c r="AK794" s="84" t="str">
        <f>IF(Q794="",IF(U794="N","N/A",IF(AL794="","TBD",IF(AL794="N/A","N/A",IF(ISNUMBER(AL794),"Complete","")))),"Removed")</f>
        <v>Complete</v>
      </c>
      <c r="AL794" s="94">
        <v>41274</v>
      </c>
      <c r="AM794" s="89" t="str">
        <f>IF(Q794="",IF(AO794="","TBD",IF(AO794="N/A","N/A",IF(ISNUMBER(AO794),"Complete","TBD"))),"N/A")</f>
        <v>Complete</v>
      </c>
      <c r="AN794" s="2">
        <v>41274</v>
      </c>
      <c r="AO794" s="94">
        <v>40913</v>
      </c>
      <c r="AP794" s="97" t="str">
        <f>IF(Q794="",IF(AK794="Complete",IF(AM794="TBD","Waiting on Router","Ready"),"Pending Fiber Completion"),"Removed")</f>
        <v>Ready</v>
      </c>
      <c r="AQ794" s="2"/>
      <c r="AR794" s="4"/>
      <c r="AS794" s="7">
        <v>1</v>
      </c>
      <c r="AT794" s="2"/>
      <c r="AU794" s="2"/>
      <c r="AV794" s="4"/>
    </row>
    <row r="795" spans="1:48">
      <c r="A795" s="1"/>
      <c r="B795" s="74" t="s">
        <v>2402</v>
      </c>
      <c r="C795" s="74" t="s">
        <v>218</v>
      </c>
      <c r="D795" s="74" t="s">
        <v>761</v>
      </c>
      <c r="E795" s="9" t="s">
        <v>2724</v>
      </c>
      <c r="F795" s="79" t="s">
        <v>219</v>
      </c>
      <c r="G795" s="74" t="s">
        <v>4852</v>
      </c>
      <c r="H795" s="9" t="s">
        <v>743</v>
      </c>
      <c r="I795" s="9" t="s">
        <v>290</v>
      </c>
      <c r="J795" s="9">
        <v>26170</v>
      </c>
      <c r="K795" s="9" t="s">
        <v>2996</v>
      </c>
      <c r="L795" s="7" t="s">
        <v>3930</v>
      </c>
      <c r="M795" s="9" t="s">
        <v>3931</v>
      </c>
      <c r="N795" s="9" t="s">
        <v>4621</v>
      </c>
      <c r="O795" s="9">
        <v>1350</v>
      </c>
      <c r="P795" s="9"/>
      <c r="Q795" s="7"/>
      <c r="R795" s="7" t="s">
        <v>2727</v>
      </c>
      <c r="S795" s="9"/>
      <c r="T795" s="1">
        <v>40702</v>
      </c>
      <c r="U795" s="87" t="str">
        <f t="shared" si="155"/>
        <v>Y</v>
      </c>
      <c r="V795" s="87" t="str">
        <f t="shared" si="156"/>
        <v>Y</v>
      </c>
      <c r="W795" s="32">
        <v>18980.91</v>
      </c>
      <c r="X795" s="9" t="s">
        <v>2756</v>
      </c>
      <c r="Y795" s="1"/>
      <c r="Z795" s="1">
        <v>40723</v>
      </c>
      <c r="AA795" s="84" t="str">
        <f t="shared" si="157"/>
        <v>Y</v>
      </c>
      <c r="AB795" s="33">
        <v>288</v>
      </c>
      <c r="AC795" s="15">
        <f t="shared" si="158"/>
        <v>288</v>
      </c>
      <c r="AD795" s="1">
        <v>40969</v>
      </c>
      <c r="AE795" s="92" t="str">
        <f t="shared" si="159"/>
        <v>Complete</v>
      </c>
      <c r="AF795" s="1">
        <v>40968</v>
      </c>
      <c r="AG795" s="9" t="s">
        <v>2756</v>
      </c>
      <c r="AH795" s="89" t="str">
        <f t="shared" si="160"/>
        <v>No Build Required</v>
      </c>
      <c r="AI795" s="1" t="s">
        <v>4508</v>
      </c>
      <c r="AJ795" s="1" t="s">
        <v>4508</v>
      </c>
      <c r="AK795" s="84" t="str">
        <f>IF(Q795="",IF(U795="N","N/A",IF(AL795="","TBD",IF(AL795="N/A","N/A",IF(ISNUMBER(AL795),"Complete","")))),"Removed")</f>
        <v>Complete</v>
      </c>
      <c r="AL795" s="93">
        <v>40968</v>
      </c>
      <c r="AM795" s="89" t="str">
        <f>IF(Q795="",IF(AO795="","TBD",IF(AO795="N/A","N/A",IF(ISNUMBER(AO795),"Complete","TBD"))),"N/A")</f>
        <v>Complete</v>
      </c>
      <c r="AN795" s="1">
        <v>40970</v>
      </c>
      <c r="AO795" s="93">
        <v>40925</v>
      </c>
      <c r="AP795" s="97" t="str">
        <f>IF(Q795="",IF(AK795="Complete",IF(AM795="TBD","Waiting on Router","Ready"),"Pending Fiber Completion"),"Removed")</f>
        <v>Ready</v>
      </c>
      <c r="AQ795" s="1">
        <v>40970</v>
      </c>
      <c r="AR795" s="7"/>
      <c r="AS795" s="9">
        <v>1</v>
      </c>
      <c r="AT795" s="1"/>
      <c r="AU795" s="1"/>
      <c r="AV795" s="7"/>
    </row>
    <row r="796" spans="1:48" ht="31.5">
      <c r="A796" s="1"/>
      <c r="B796" s="72" t="s">
        <v>2403</v>
      </c>
      <c r="C796" s="72" t="s">
        <v>218</v>
      </c>
      <c r="D796" s="72" t="s">
        <v>710</v>
      </c>
      <c r="E796" s="8" t="s">
        <v>2724</v>
      </c>
      <c r="F796" s="73" t="s">
        <v>1693</v>
      </c>
      <c r="G796" s="72" t="s">
        <v>4852</v>
      </c>
      <c r="H796" s="8" t="s">
        <v>76</v>
      </c>
      <c r="I796" s="8" t="s">
        <v>290</v>
      </c>
      <c r="J796" s="8">
        <v>26170</v>
      </c>
      <c r="K796" s="8" t="s">
        <v>2995</v>
      </c>
      <c r="L796" s="4" t="s">
        <v>3816</v>
      </c>
      <c r="M796" s="8" t="s">
        <v>3828</v>
      </c>
      <c r="N796" s="8" t="s">
        <v>4322</v>
      </c>
      <c r="O796" s="8">
        <v>1101</v>
      </c>
      <c r="P796" s="8"/>
      <c r="Q796" s="4"/>
      <c r="R796" s="4" t="s">
        <v>2727</v>
      </c>
      <c r="S796" s="8" t="s">
        <v>2714</v>
      </c>
      <c r="T796" s="1">
        <v>40702</v>
      </c>
      <c r="U796" s="77" t="str">
        <f t="shared" si="155"/>
        <v>Y</v>
      </c>
      <c r="V796" s="77" t="str">
        <f t="shared" si="156"/>
        <v>Y</v>
      </c>
      <c r="W796" s="32">
        <v>34991.53</v>
      </c>
      <c r="X796" s="8" t="s">
        <v>2756</v>
      </c>
      <c r="Y796" s="1"/>
      <c r="Z796" s="1">
        <v>40794</v>
      </c>
      <c r="AA796" s="84" t="str">
        <f t="shared" si="157"/>
        <v>Y</v>
      </c>
      <c r="AB796" s="33">
        <v>8112</v>
      </c>
      <c r="AC796" s="15">
        <f t="shared" si="158"/>
        <v>8112</v>
      </c>
      <c r="AD796" s="1">
        <v>40969</v>
      </c>
      <c r="AE796" s="92" t="str">
        <f t="shared" si="159"/>
        <v>Complete</v>
      </c>
      <c r="AF796" s="1">
        <v>40968</v>
      </c>
      <c r="AG796" s="8" t="s">
        <v>697</v>
      </c>
      <c r="AH796" s="89" t="str">
        <f t="shared" si="160"/>
        <v>Complete</v>
      </c>
      <c r="AI796" s="1">
        <v>41008</v>
      </c>
      <c r="AJ796" s="1">
        <v>40966</v>
      </c>
      <c r="AK796" s="84" t="str">
        <f>IF(Q796="",IF(U796="N","N/A",IF(AL796="","TBD",IF(AL796="N/A","N/A",IF(ISNUMBER(AL796),"Complete","")))),"Removed")</f>
        <v>Complete</v>
      </c>
      <c r="AL796" s="94">
        <v>41089</v>
      </c>
      <c r="AM796" s="89" t="str">
        <f>IF(Q796="",IF(AO796="","TBD",IF(AO796="N/A","N/A",IF(ISNUMBER(AO796),"Complete","TBD"))),"N/A")</f>
        <v>Complete</v>
      </c>
      <c r="AN796" s="1">
        <v>41124</v>
      </c>
      <c r="AO796" s="93">
        <v>40896</v>
      </c>
      <c r="AP796" s="97" t="str">
        <f>IF(Q796="",IF(AK796="Complete",IF(AM796="TBD","Waiting on Router","Ready"),"Pending Fiber Completion"),"Removed")</f>
        <v>Ready</v>
      </c>
      <c r="AQ796" s="1">
        <v>41124</v>
      </c>
      <c r="AR796" s="4" t="s">
        <v>4696</v>
      </c>
      <c r="AS796" s="9">
        <v>1</v>
      </c>
      <c r="AT796" s="1"/>
      <c r="AU796" s="1"/>
      <c r="AV796" s="4"/>
    </row>
    <row r="797" spans="1:48">
      <c r="A797" s="13"/>
      <c r="B797" s="72" t="s">
        <v>5057</v>
      </c>
      <c r="C797" s="72" t="s">
        <v>218</v>
      </c>
      <c r="D797" s="72" t="s">
        <v>774</v>
      </c>
      <c r="E797" s="8" t="s">
        <v>2724</v>
      </c>
      <c r="F797" s="80" t="s">
        <v>4968</v>
      </c>
      <c r="G797" s="81" t="s">
        <v>4851</v>
      </c>
      <c r="H797" s="38" t="s">
        <v>6282</v>
      </c>
      <c r="I797" s="5" t="s">
        <v>6283</v>
      </c>
      <c r="J797" s="5">
        <v>26170</v>
      </c>
      <c r="K797" s="6"/>
      <c r="L797" s="11"/>
      <c r="M797" s="6"/>
      <c r="N797" s="6" t="s">
        <v>6284</v>
      </c>
      <c r="O797" s="6">
        <v>1712</v>
      </c>
      <c r="P797" s="6"/>
      <c r="Q797" s="11"/>
      <c r="R797" s="11" t="s">
        <v>5222</v>
      </c>
      <c r="S797" s="6"/>
      <c r="T797" s="13"/>
      <c r="U797" s="77" t="str">
        <f t="shared" si="155"/>
        <v>N</v>
      </c>
      <c r="V797" s="77" t="str">
        <f t="shared" si="156"/>
        <v>N/A</v>
      </c>
      <c r="W797" s="22"/>
      <c r="X797" s="6" t="s">
        <v>4508</v>
      </c>
      <c r="Y797" s="13"/>
      <c r="Z797" s="13"/>
      <c r="AA797" s="84" t="str">
        <f t="shared" si="157"/>
        <v>N/A</v>
      </c>
      <c r="AB797" s="23">
        <v>0</v>
      </c>
      <c r="AC797" s="15">
        <f t="shared" si="158"/>
        <v>0</v>
      </c>
      <c r="AD797" s="13"/>
      <c r="AE797" s="92" t="str">
        <f t="shared" si="159"/>
        <v>N/A</v>
      </c>
      <c r="AF797" s="13"/>
      <c r="AG797" s="6" t="s">
        <v>2756</v>
      </c>
      <c r="AH797" s="89" t="str">
        <f t="shared" si="160"/>
        <v>No Build Required</v>
      </c>
      <c r="AI797" s="1" t="s">
        <v>4508</v>
      </c>
      <c r="AJ797" s="1" t="s">
        <v>4508</v>
      </c>
      <c r="AK797" s="84" t="str">
        <f>IF(Q797="",IF(U797="N","N/A",IF(AL797="","TBD",IF(AL797="N/A","N/A",IF(ISNUMBER(AL797),"Complete","")))),"Removed")</f>
        <v>N/A</v>
      </c>
      <c r="AL797" s="95" t="s">
        <v>4508</v>
      </c>
      <c r="AM797" s="89" t="str">
        <f>IF(Q797="",IF(AO797="","TBD",IF(AO797="N/A","N/A",IF(ISNUMBER(AO797),"Complete","TBD"))),"N/A")</f>
        <v>Complete</v>
      </c>
      <c r="AN797" s="13"/>
      <c r="AO797" s="95">
        <v>41319</v>
      </c>
      <c r="AP797" s="97" t="str">
        <f>IF(Q797="",IF(AK797="N/A",IF(AM797="TBD","Waiting on Router","Ready"),"TBD"),"Removed")</f>
        <v>Ready</v>
      </c>
      <c r="AQ797" s="13"/>
      <c r="AR797" s="11"/>
      <c r="AS797" s="11">
        <v>2</v>
      </c>
      <c r="AT797" s="13"/>
      <c r="AU797" s="13"/>
      <c r="AV797" s="11"/>
    </row>
    <row r="798" spans="1:48">
      <c r="A798" s="1"/>
      <c r="B798" s="72" t="s">
        <v>2404</v>
      </c>
      <c r="C798" s="72" t="s">
        <v>150</v>
      </c>
      <c r="D798" s="72" t="s">
        <v>1453</v>
      </c>
      <c r="E798" s="19" t="s">
        <v>2722</v>
      </c>
      <c r="F798" s="73" t="s">
        <v>1490</v>
      </c>
      <c r="G798" s="72" t="s">
        <v>4852</v>
      </c>
      <c r="H798" s="8" t="s">
        <v>1534</v>
      </c>
      <c r="I798" s="8" t="s">
        <v>132</v>
      </c>
      <c r="J798" s="8">
        <v>24954</v>
      </c>
      <c r="K798" s="8" t="s">
        <v>2994</v>
      </c>
      <c r="L798" s="4" t="s">
        <v>3659</v>
      </c>
      <c r="M798" s="8" t="s">
        <v>3660</v>
      </c>
      <c r="N798" s="8" t="s">
        <v>4250</v>
      </c>
      <c r="O798" s="8">
        <v>579</v>
      </c>
      <c r="P798" s="19" t="s">
        <v>4872</v>
      </c>
      <c r="Q798" s="4"/>
      <c r="R798" s="4" t="s">
        <v>2727</v>
      </c>
      <c r="S798" s="8" t="s">
        <v>2712</v>
      </c>
      <c r="T798" s="1">
        <v>40877</v>
      </c>
      <c r="U798" s="84" t="str">
        <f t="shared" si="155"/>
        <v>Y</v>
      </c>
      <c r="V798" s="84" t="str">
        <f t="shared" si="156"/>
        <v>Y</v>
      </c>
      <c r="W798" s="32">
        <v>25283.08</v>
      </c>
      <c r="X798" s="8" t="s">
        <v>2756</v>
      </c>
      <c r="Y798" s="1"/>
      <c r="Z798" s="1">
        <v>41081</v>
      </c>
      <c r="AA798" s="84" t="str">
        <f t="shared" si="157"/>
        <v>Y</v>
      </c>
      <c r="AB798" s="33">
        <v>3406</v>
      </c>
      <c r="AC798" s="15">
        <f t="shared" si="158"/>
        <v>3406</v>
      </c>
      <c r="AD798" s="1">
        <v>41122</v>
      </c>
      <c r="AE798" s="92" t="str">
        <f t="shared" si="159"/>
        <v>Complete</v>
      </c>
      <c r="AF798" s="1">
        <v>41131</v>
      </c>
      <c r="AG798" s="8" t="s">
        <v>697</v>
      </c>
      <c r="AH798" s="89" t="str">
        <f t="shared" si="160"/>
        <v>Complete</v>
      </c>
      <c r="AI798" s="1">
        <v>41302</v>
      </c>
      <c r="AJ798" s="1">
        <v>41312</v>
      </c>
      <c r="AK798" s="84" t="str">
        <f>IF(Q798="",IF(U798="N","N/A",IF(AL798="","TBD",IF(AL798="N/A","N/A",IF(ISNUMBER(AL798),"Complete","")))),"Removed")</f>
        <v>Complete</v>
      </c>
      <c r="AL798" s="94">
        <v>41339</v>
      </c>
      <c r="AM798" s="89" t="str">
        <f>IF(Q798="",IF(AO798="","TBD",IF(AO798="N/A","N/A",IF(ISNUMBER(AO798),"Complete","TBD"))),"N/A")</f>
        <v>Complete</v>
      </c>
      <c r="AN798" s="1">
        <v>41339</v>
      </c>
      <c r="AO798" s="93">
        <v>41204</v>
      </c>
      <c r="AP798" s="97" t="str">
        <f>IF(Q798="",IF(AK798="Complete",IF(AM798="TBD","Waiting on Router","Ready"),"Pending Fiber Completion"),"Removed")</f>
        <v>Ready</v>
      </c>
      <c r="AQ798" s="1"/>
      <c r="AR798" s="4" t="s">
        <v>4881</v>
      </c>
      <c r="AS798" s="9">
        <v>1</v>
      </c>
      <c r="AT798" s="1"/>
      <c r="AU798" s="1"/>
      <c r="AV798" s="4"/>
    </row>
    <row r="799" spans="1:48">
      <c r="A799" s="1"/>
      <c r="B799" s="72" t="s">
        <v>2405</v>
      </c>
      <c r="C799" s="72" t="s">
        <v>150</v>
      </c>
      <c r="D799" s="72" t="s">
        <v>762</v>
      </c>
      <c r="E799" s="8" t="s">
        <v>2722</v>
      </c>
      <c r="F799" s="73" t="s">
        <v>276</v>
      </c>
      <c r="G799" s="72" t="s">
        <v>4852</v>
      </c>
      <c r="H799" s="8" t="s">
        <v>277</v>
      </c>
      <c r="I799" s="8" t="s">
        <v>278</v>
      </c>
      <c r="J799" s="8">
        <v>24946</v>
      </c>
      <c r="K799" s="8" t="s">
        <v>2993</v>
      </c>
      <c r="L799" s="4" t="s">
        <v>3988</v>
      </c>
      <c r="M799" s="8"/>
      <c r="N799" s="8" t="s">
        <v>5262</v>
      </c>
      <c r="O799" s="8">
        <v>932</v>
      </c>
      <c r="P799" s="8" t="s">
        <v>4878</v>
      </c>
      <c r="Q799" s="4"/>
      <c r="R799" s="4" t="s">
        <v>2727</v>
      </c>
      <c r="S799" s="8" t="s">
        <v>1727</v>
      </c>
      <c r="T799" s="1">
        <v>40878</v>
      </c>
      <c r="U799" s="77" t="str">
        <f t="shared" si="155"/>
        <v>Y</v>
      </c>
      <c r="V799" s="77" t="str">
        <f t="shared" si="156"/>
        <v>Y</v>
      </c>
      <c r="W799" s="32">
        <v>186963</v>
      </c>
      <c r="X799" s="8" t="s">
        <v>2756</v>
      </c>
      <c r="Y799" s="1"/>
      <c r="Z799" s="1">
        <v>41137</v>
      </c>
      <c r="AA799" s="84" t="str">
        <f t="shared" si="157"/>
        <v>Y</v>
      </c>
      <c r="AB799" s="33"/>
      <c r="AC799" s="15" t="str">
        <f t="shared" si="158"/>
        <v>TBD</v>
      </c>
      <c r="AD799" s="1">
        <v>41122</v>
      </c>
      <c r="AE799" s="92" t="str">
        <f t="shared" si="159"/>
        <v>Complete</v>
      </c>
      <c r="AF799" s="1">
        <v>41274</v>
      </c>
      <c r="AG799" s="8" t="s">
        <v>697</v>
      </c>
      <c r="AH799" s="89" t="str">
        <f t="shared" si="160"/>
        <v>Complete</v>
      </c>
      <c r="AI799" s="1">
        <v>41449</v>
      </c>
      <c r="AJ799" s="1">
        <v>41465</v>
      </c>
      <c r="AK799" s="84" t="str">
        <f>IF(Q799="",IF(U799="N","N/A",IF(AL799="","TBD",IF(AL799="N/A","N/A",IF(ISNUMBER(AL799),"Complete","")))),"Removed")</f>
        <v>Complete</v>
      </c>
      <c r="AL799" s="94">
        <v>41479</v>
      </c>
      <c r="AM799" s="89" t="str">
        <f>IF(Q799="",IF(AO799="","TBD",IF(AO799="N/A","N/A",IF(ISNUMBER(AO799),"Complete","TBD"))),"N/A")</f>
        <v>Complete</v>
      </c>
      <c r="AN799" s="1"/>
      <c r="AO799" s="93">
        <v>41109</v>
      </c>
      <c r="AP799" s="97" t="str">
        <f>IF(Q799="",IF(AK799="Complete",IF(AM799="TBD","Waiting on Router","Ready"),"Pending Fiber Completion"),"Removed")</f>
        <v>Ready</v>
      </c>
      <c r="AQ799" s="1"/>
      <c r="AR799" s="4" t="s">
        <v>6672</v>
      </c>
      <c r="AS799" s="9">
        <v>1</v>
      </c>
      <c r="AT799" s="1"/>
      <c r="AU799" s="1"/>
      <c r="AV799" s="4"/>
    </row>
    <row r="800" spans="1:48">
      <c r="A800" s="1"/>
      <c r="B800" s="72" t="s">
        <v>2406</v>
      </c>
      <c r="C800" s="72" t="s">
        <v>150</v>
      </c>
      <c r="D800" s="72" t="s">
        <v>774</v>
      </c>
      <c r="E800" s="18" t="s">
        <v>2722</v>
      </c>
      <c r="F800" s="73" t="s">
        <v>1181</v>
      </c>
      <c r="G800" s="72" t="s">
        <v>4852</v>
      </c>
      <c r="H800" s="8" t="s">
        <v>1182</v>
      </c>
      <c r="I800" s="8" t="s">
        <v>132</v>
      </c>
      <c r="J800" s="8">
        <v>24954</v>
      </c>
      <c r="K800" s="8" t="s">
        <v>2992</v>
      </c>
      <c r="L800" s="4" t="s">
        <v>3737</v>
      </c>
      <c r="M800" s="8" t="s">
        <v>3738</v>
      </c>
      <c r="N800" s="8" t="s">
        <v>3446</v>
      </c>
      <c r="O800" s="8">
        <v>224</v>
      </c>
      <c r="P800" s="18"/>
      <c r="Q800" s="4"/>
      <c r="R800" s="4" t="s">
        <v>2727</v>
      </c>
      <c r="S800" s="8" t="s">
        <v>2713</v>
      </c>
      <c r="T800" s="1">
        <v>40877</v>
      </c>
      <c r="U800" s="85" t="str">
        <f t="shared" si="155"/>
        <v>Y</v>
      </c>
      <c r="V800" s="85" t="str">
        <f t="shared" si="156"/>
        <v>Y</v>
      </c>
      <c r="W800" s="32">
        <v>3590</v>
      </c>
      <c r="X800" s="8" t="s">
        <v>2756</v>
      </c>
      <c r="Y800" s="1"/>
      <c r="Z800" s="1">
        <v>41081</v>
      </c>
      <c r="AA800" s="84" t="str">
        <f t="shared" si="157"/>
        <v>Y</v>
      </c>
      <c r="AB800" s="33">
        <v>400</v>
      </c>
      <c r="AC800" s="15">
        <f t="shared" si="158"/>
        <v>400</v>
      </c>
      <c r="AD800" s="1">
        <v>41122</v>
      </c>
      <c r="AE800" s="92" t="str">
        <f t="shared" si="159"/>
        <v>Complete</v>
      </c>
      <c r="AF800" s="1">
        <v>41131</v>
      </c>
      <c r="AG800" s="8" t="s">
        <v>697</v>
      </c>
      <c r="AH800" s="89" t="str">
        <f t="shared" si="160"/>
        <v>Complete</v>
      </c>
      <c r="AI800" s="1">
        <v>41204</v>
      </c>
      <c r="AJ800" s="1">
        <v>41331</v>
      </c>
      <c r="AK800" s="84" t="str">
        <f>IF(Q800="",IF(U800="N","N/A",IF(AL800="","TBD",IF(AL800="N/A","N/A",IF(ISNUMBER(AL800),"Complete","")))),"Removed")</f>
        <v>Complete</v>
      </c>
      <c r="AL800" s="94">
        <v>41299</v>
      </c>
      <c r="AM800" s="89" t="str">
        <f>IF(Q800="",IF(AO800="","TBD",IF(AO800="N/A","N/A",IF(ISNUMBER(AO800),"Complete","TBD"))),"N/A")</f>
        <v>Complete</v>
      </c>
      <c r="AN800" s="1"/>
      <c r="AO800" s="93">
        <v>41006</v>
      </c>
      <c r="AP800" s="97" t="str">
        <f>IF(Q800="",IF(AK800="Complete",IF(AM800="TBD","Waiting on Router","Ready"),"Pending Fiber Completion"),"Removed")</f>
        <v>Ready</v>
      </c>
      <c r="AQ800" s="1"/>
      <c r="AR800" s="4" t="s">
        <v>6671</v>
      </c>
      <c r="AS800" s="9">
        <v>1</v>
      </c>
      <c r="AT800" s="1"/>
      <c r="AU800" s="1"/>
      <c r="AV800" s="4"/>
    </row>
    <row r="801" spans="1:48">
      <c r="A801" s="1"/>
      <c r="B801" s="72" t="s">
        <v>2407</v>
      </c>
      <c r="C801" s="72" t="s">
        <v>150</v>
      </c>
      <c r="D801" s="72" t="s">
        <v>774</v>
      </c>
      <c r="E801" s="18" t="s">
        <v>2722</v>
      </c>
      <c r="F801" s="73" t="s">
        <v>1183</v>
      </c>
      <c r="G801" s="72" t="s">
        <v>4852</v>
      </c>
      <c r="H801" s="8" t="s">
        <v>1184</v>
      </c>
      <c r="I801" s="8" t="s">
        <v>344</v>
      </c>
      <c r="J801" s="8">
        <v>24944</v>
      </c>
      <c r="K801" s="8" t="s">
        <v>2991</v>
      </c>
      <c r="L801" s="4" t="s">
        <v>3737</v>
      </c>
      <c r="M801" s="8" t="s">
        <v>3738</v>
      </c>
      <c r="N801" s="8" t="s">
        <v>3447</v>
      </c>
      <c r="O801" s="8">
        <v>225</v>
      </c>
      <c r="P801" s="18"/>
      <c r="Q801" s="4"/>
      <c r="R801" s="4" t="s">
        <v>2727</v>
      </c>
      <c r="S801" s="8" t="s">
        <v>2713</v>
      </c>
      <c r="T801" s="1">
        <v>40877</v>
      </c>
      <c r="U801" s="85" t="str">
        <f t="shared" si="155"/>
        <v>Y</v>
      </c>
      <c r="V801" s="85" t="str">
        <f t="shared" si="156"/>
        <v>Y</v>
      </c>
      <c r="W801" s="32">
        <v>9810</v>
      </c>
      <c r="X801" s="8" t="s">
        <v>2756</v>
      </c>
      <c r="Y801" s="1"/>
      <c r="Z801" s="1">
        <v>41081</v>
      </c>
      <c r="AA801" s="84" t="str">
        <f t="shared" si="157"/>
        <v>Y</v>
      </c>
      <c r="AB801" s="33">
        <v>1400</v>
      </c>
      <c r="AC801" s="15">
        <f t="shared" si="158"/>
        <v>1400</v>
      </c>
      <c r="AD801" s="1">
        <v>41122</v>
      </c>
      <c r="AE801" s="92" t="str">
        <f t="shared" si="159"/>
        <v>Complete</v>
      </c>
      <c r="AF801" s="1">
        <v>41274</v>
      </c>
      <c r="AG801" s="8" t="s">
        <v>697</v>
      </c>
      <c r="AH801" s="89" t="str">
        <f t="shared" si="160"/>
        <v>Complete</v>
      </c>
      <c r="AI801" s="1" t="s">
        <v>4508</v>
      </c>
      <c r="AJ801" s="1">
        <v>41313</v>
      </c>
      <c r="AK801" s="84" t="str">
        <f>IF(Q801="",IF(U801="N","N/A",IF(AL801="","TBD",IF(AL801="N/A","N/A",IF(ISNUMBER(AL801),"Complete","")))),"Removed")</f>
        <v>Complete</v>
      </c>
      <c r="AL801" s="94">
        <v>41299</v>
      </c>
      <c r="AM801" s="89" t="str">
        <f>IF(Q801="",IF(AO801="","TBD",IF(AO801="N/A","N/A",IF(ISNUMBER(AO801),"Complete","TBD"))),"N/A")</f>
        <v>Complete</v>
      </c>
      <c r="AN801" s="1"/>
      <c r="AO801" s="93">
        <v>40861</v>
      </c>
      <c r="AP801" s="97" t="str">
        <f>IF(Q801="",IF(AK801="Complete",IF(AM801="TBD","Waiting on Router","Ready"),"Pending Fiber Completion"),"Removed")</f>
        <v>Ready</v>
      </c>
      <c r="AQ801" s="1"/>
      <c r="AR801" s="4" t="s">
        <v>5188</v>
      </c>
      <c r="AS801" s="9">
        <v>1</v>
      </c>
      <c r="AT801" s="1"/>
      <c r="AU801" s="1"/>
      <c r="AV801" s="4"/>
    </row>
    <row r="802" spans="1:48">
      <c r="A802" s="1"/>
      <c r="B802" s="72" t="s">
        <v>2408</v>
      </c>
      <c r="C802" s="72" t="s">
        <v>150</v>
      </c>
      <c r="D802" s="72" t="s">
        <v>774</v>
      </c>
      <c r="E802" s="18" t="s">
        <v>2722</v>
      </c>
      <c r="F802" s="73" t="s">
        <v>1185</v>
      </c>
      <c r="G802" s="72" t="s">
        <v>4852</v>
      </c>
      <c r="H802" s="8" t="s">
        <v>1186</v>
      </c>
      <c r="I802" s="8" t="s">
        <v>278</v>
      </c>
      <c r="J802" s="8">
        <v>24946</v>
      </c>
      <c r="K802" s="8" t="s">
        <v>2990</v>
      </c>
      <c r="L802" s="4" t="s">
        <v>3737</v>
      </c>
      <c r="M802" s="8" t="s">
        <v>3738</v>
      </c>
      <c r="N802" s="8" t="s">
        <v>3448</v>
      </c>
      <c r="O802" s="8">
        <v>226</v>
      </c>
      <c r="P802" s="18"/>
      <c r="Q802" s="4"/>
      <c r="R802" s="4" t="s">
        <v>2727</v>
      </c>
      <c r="S802" s="8" t="s">
        <v>2713</v>
      </c>
      <c r="T802" s="1">
        <v>40877</v>
      </c>
      <c r="U802" s="85" t="str">
        <f t="shared" si="155"/>
        <v>Y</v>
      </c>
      <c r="V802" s="85" t="str">
        <f t="shared" si="156"/>
        <v>Y</v>
      </c>
      <c r="W802" s="32">
        <v>9434</v>
      </c>
      <c r="X802" s="8" t="s">
        <v>2756</v>
      </c>
      <c r="Y802" s="1"/>
      <c r="Z802" s="1">
        <v>40885</v>
      </c>
      <c r="AA802" s="84" t="str">
        <f t="shared" si="157"/>
        <v>Y</v>
      </c>
      <c r="AB802" s="33">
        <v>1200</v>
      </c>
      <c r="AC802" s="15">
        <f t="shared" si="158"/>
        <v>1200</v>
      </c>
      <c r="AD802" s="1">
        <v>41122</v>
      </c>
      <c r="AE802" s="92" t="str">
        <f t="shared" si="159"/>
        <v>Complete</v>
      </c>
      <c r="AF802" s="1"/>
      <c r="AG802" s="8" t="s">
        <v>2756</v>
      </c>
      <c r="AH802" s="89" t="str">
        <f t="shared" si="160"/>
        <v>No Build Required</v>
      </c>
      <c r="AI802" s="1" t="s">
        <v>4508</v>
      </c>
      <c r="AJ802" s="1" t="s">
        <v>4508</v>
      </c>
      <c r="AK802" s="84" t="str">
        <f>IF(Q802="",IF(U802="N","N/A",IF(AL802="","TBD",IF(AL802="N/A","N/A",IF(ISNUMBER(AL802),"Complete","")))),"Removed")</f>
        <v>Complete</v>
      </c>
      <c r="AL802" s="93">
        <v>41091</v>
      </c>
      <c r="AM802" s="89" t="str">
        <f>IF(Q802="",IF(AO802="","TBD",IF(AO802="N/A","N/A",IF(ISNUMBER(AO802),"Complete","TBD"))),"N/A")</f>
        <v>Complete</v>
      </c>
      <c r="AN802" s="1">
        <v>41173</v>
      </c>
      <c r="AO802" s="93">
        <v>40861</v>
      </c>
      <c r="AP802" s="97" t="str">
        <f>IF(Q802="",IF(AK802="Complete",IF(AM802="TBD","Waiting on Router","Ready"),"Pending Fiber Completion"),"Removed")</f>
        <v>Ready</v>
      </c>
      <c r="AQ802" s="1">
        <v>41173</v>
      </c>
      <c r="AR802" s="4"/>
      <c r="AS802" s="9">
        <v>1</v>
      </c>
      <c r="AT802" s="1"/>
      <c r="AU802" s="1"/>
      <c r="AV802" s="4"/>
    </row>
    <row r="803" spans="1:48">
      <c r="A803" s="1"/>
      <c r="B803" s="72" t="s">
        <v>2409</v>
      </c>
      <c r="C803" s="72" t="s">
        <v>150</v>
      </c>
      <c r="D803" s="72" t="s">
        <v>774</v>
      </c>
      <c r="E803" s="18" t="s">
        <v>2722</v>
      </c>
      <c r="F803" s="73" t="s">
        <v>1187</v>
      </c>
      <c r="G803" s="72" t="s">
        <v>4852</v>
      </c>
      <c r="H803" s="8" t="s">
        <v>1188</v>
      </c>
      <c r="I803" s="8" t="s">
        <v>55</v>
      </c>
      <c r="J803" s="8">
        <v>24924</v>
      </c>
      <c r="K803" s="8" t="s">
        <v>2989</v>
      </c>
      <c r="L803" s="4" t="s">
        <v>3737</v>
      </c>
      <c r="M803" s="8" t="s">
        <v>3738</v>
      </c>
      <c r="N803" s="8" t="s">
        <v>3449</v>
      </c>
      <c r="O803" s="8">
        <v>227</v>
      </c>
      <c r="P803" s="18"/>
      <c r="Q803" s="4"/>
      <c r="R803" s="4" t="s">
        <v>2727</v>
      </c>
      <c r="S803" s="8" t="s">
        <v>2713</v>
      </c>
      <c r="T803" s="1">
        <v>40877</v>
      </c>
      <c r="U803" s="85" t="str">
        <f t="shared" si="155"/>
        <v>Y</v>
      </c>
      <c r="V803" s="85" t="str">
        <f t="shared" si="156"/>
        <v>Y</v>
      </c>
      <c r="W803" s="32">
        <v>10963.7</v>
      </c>
      <c r="X803" s="8" t="s">
        <v>2756</v>
      </c>
      <c r="Y803" s="1"/>
      <c r="Z803" s="1">
        <v>40885</v>
      </c>
      <c r="AA803" s="84" t="str">
        <f t="shared" si="157"/>
        <v>Y</v>
      </c>
      <c r="AB803" s="33">
        <v>1425</v>
      </c>
      <c r="AC803" s="15">
        <f t="shared" si="158"/>
        <v>1425</v>
      </c>
      <c r="AD803" s="1">
        <v>41122</v>
      </c>
      <c r="AE803" s="92" t="str">
        <f t="shared" si="159"/>
        <v>Complete</v>
      </c>
      <c r="AF803" s="1">
        <v>41227</v>
      </c>
      <c r="AG803" s="8" t="s">
        <v>697</v>
      </c>
      <c r="AH803" s="89" t="str">
        <f t="shared" si="160"/>
        <v>Complete</v>
      </c>
      <c r="AI803" s="1" t="s">
        <v>4508</v>
      </c>
      <c r="AJ803" s="1">
        <v>41255</v>
      </c>
      <c r="AK803" s="84" t="str">
        <f>IF(Q803="",IF(U803="N","N/A",IF(AL803="","TBD",IF(AL803="N/A","N/A",IF(ISNUMBER(AL803),"Complete","")))),"Removed")</f>
        <v>Complete</v>
      </c>
      <c r="AL803" s="94">
        <v>41227</v>
      </c>
      <c r="AM803" s="89" t="str">
        <f>IF(Q803="",IF(AO803="","TBD",IF(AO803="N/A","N/A",IF(ISNUMBER(AO803),"Complete","TBD"))),"N/A")</f>
        <v>Complete</v>
      </c>
      <c r="AN803" s="1"/>
      <c r="AO803" s="93">
        <v>41006</v>
      </c>
      <c r="AP803" s="97" t="str">
        <f>IF(Q803="",IF(AK803="Complete",IF(AM803="TBD","Waiting on Router","Ready"),"Pending Fiber Completion"),"Removed")</f>
        <v>Ready</v>
      </c>
      <c r="AQ803" s="1"/>
      <c r="AR803" s="4"/>
      <c r="AS803" s="9">
        <v>1</v>
      </c>
      <c r="AT803" s="1"/>
      <c r="AU803" s="1"/>
      <c r="AV803" s="4"/>
    </row>
    <row r="804" spans="1:48">
      <c r="A804" s="1"/>
      <c r="B804" s="72" t="s">
        <v>2410</v>
      </c>
      <c r="C804" s="72" t="s">
        <v>150</v>
      </c>
      <c r="D804" s="72" t="s">
        <v>774</v>
      </c>
      <c r="E804" s="18" t="s">
        <v>2722</v>
      </c>
      <c r="F804" s="73" t="s">
        <v>1189</v>
      </c>
      <c r="G804" s="72" t="s">
        <v>4852</v>
      </c>
      <c r="H804" s="8" t="s">
        <v>1190</v>
      </c>
      <c r="I804" s="8" t="s">
        <v>1191</v>
      </c>
      <c r="J804" s="8">
        <v>24934</v>
      </c>
      <c r="K804" s="8" t="s">
        <v>2988</v>
      </c>
      <c r="L804" s="4" t="s">
        <v>3737</v>
      </c>
      <c r="M804" s="8" t="s">
        <v>3738</v>
      </c>
      <c r="N804" s="8" t="s">
        <v>3450</v>
      </c>
      <c r="O804" s="8">
        <v>228</v>
      </c>
      <c r="P804" s="18"/>
      <c r="Q804" s="4"/>
      <c r="R804" s="4" t="s">
        <v>2727</v>
      </c>
      <c r="S804" s="8" t="s">
        <v>2713</v>
      </c>
      <c r="T804" s="1">
        <v>40877</v>
      </c>
      <c r="U804" s="85" t="str">
        <f t="shared" si="155"/>
        <v>Y</v>
      </c>
      <c r="V804" s="85" t="str">
        <f t="shared" si="156"/>
        <v>Y</v>
      </c>
      <c r="W804" s="32">
        <v>476139.84</v>
      </c>
      <c r="X804" s="8" t="s">
        <v>2756</v>
      </c>
      <c r="Y804" s="1"/>
      <c r="Z804" s="1">
        <v>41137</v>
      </c>
      <c r="AA804" s="84" t="str">
        <f t="shared" si="157"/>
        <v>Y</v>
      </c>
      <c r="AB804" s="33"/>
      <c r="AC804" s="15" t="str">
        <f t="shared" si="158"/>
        <v>TBD</v>
      </c>
      <c r="AD804" s="1">
        <v>41122</v>
      </c>
      <c r="AE804" s="92" t="str">
        <f t="shared" si="159"/>
        <v>Complete</v>
      </c>
      <c r="AF804" s="1"/>
      <c r="AG804" s="8" t="s">
        <v>2756</v>
      </c>
      <c r="AH804" s="89" t="str">
        <f t="shared" si="160"/>
        <v>No Build Required</v>
      </c>
      <c r="AI804" s="1" t="s">
        <v>4508</v>
      </c>
      <c r="AJ804" s="1" t="s">
        <v>4508</v>
      </c>
      <c r="AK804" s="84" t="str">
        <f>IF(Q804="",IF(U804="N","N/A",IF(AL804="","TBD",IF(AL804="N/A","N/A",IF(ISNUMBER(AL804),"Complete","")))),"Removed")</f>
        <v>Complete</v>
      </c>
      <c r="AL804" s="93">
        <v>41318</v>
      </c>
      <c r="AM804" s="89" t="str">
        <f>IF(Q804="",IF(AO804="","TBD",IF(AO804="N/A","N/A",IF(ISNUMBER(AO804),"Complete","TBD"))),"N/A")</f>
        <v>Complete</v>
      </c>
      <c r="AN804" s="1"/>
      <c r="AO804" s="93">
        <v>40861</v>
      </c>
      <c r="AP804" s="97" t="str">
        <f>IF(Q804="",IF(AK804="Complete",IF(AM804="TBD","Waiting on Router","Ready"),"Pending Fiber Completion"),"Removed")</f>
        <v>Ready</v>
      </c>
      <c r="AQ804" s="1"/>
      <c r="AR804" s="4"/>
      <c r="AS804" s="9">
        <v>1</v>
      </c>
      <c r="AT804" s="1"/>
      <c r="AU804" s="1"/>
      <c r="AV804" s="4"/>
    </row>
    <row r="805" spans="1:48" ht="47.25">
      <c r="A805" s="2"/>
      <c r="B805" s="73" t="s">
        <v>2411</v>
      </c>
      <c r="C805" s="73" t="s">
        <v>150</v>
      </c>
      <c r="D805" s="73" t="s">
        <v>763</v>
      </c>
      <c r="E805" s="4" t="s">
        <v>2722</v>
      </c>
      <c r="F805" s="73" t="s">
        <v>339</v>
      </c>
      <c r="G805" s="73" t="s">
        <v>4852</v>
      </c>
      <c r="H805" s="4" t="s">
        <v>340</v>
      </c>
      <c r="I805" s="4" t="s">
        <v>341</v>
      </c>
      <c r="J805" s="4"/>
      <c r="K805" s="4" t="s">
        <v>2987</v>
      </c>
      <c r="L805" s="4"/>
      <c r="M805" s="4"/>
      <c r="N805" s="4" t="s">
        <v>4115</v>
      </c>
      <c r="O805" s="4">
        <v>791</v>
      </c>
      <c r="P805" s="4"/>
      <c r="Q805" s="4"/>
      <c r="R805" s="4" t="s">
        <v>2727</v>
      </c>
      <c r="S805" s="4" t="s">
        <v>2712</v>
      </c>
      <c r="T805" s="2">
        <v>40877</v>
      </c>
      <c r="U805" s="86" t="str">
        <f t="shared" si="155"/>
        <v>Y</v>
      </c>
      <c r="V805" s="86" t="str">
        <f t="shared" si="156"/>
        <v>Y</v>
      </c>
      <c r="W805" s="34">
        <v>66134.5</v>
      </c>
      <c r="X805" s="4" t="s">
        <v>697</v>
      </c>
      <c r="Y805" s="2">
        <v>40987</v>
      </c>
      <c r="Z805" s="2">
        <v>41137</v>
      </c>
      <c r="AA805" s="84" t="str">
        <f t="shared" si="157"/>
        <v>Y</v>
      </c>
      <c r="AB805" s="35"/>
      <c r="AC805" s="15" t="str">
        <f t="shared" si="158"/>
        <v>TBD</v>
      </c>
      <c r="AD805" s="2">
        <v>41122</v>
      </c>
      <c r="AE805" s="92" t="str">
        <f t="shared" si="159"/>
        <v>Complete</v>
      </c>
      <c r="AF805" s="2">
        <v>41172</v>
      </c>
      <c r="AG805" s="4" t="s">
        <v>697</v>
      </c>
      <c r="AH805" s="89" t="str">
        <f t="shared" si="160"/>
        <v>Complete</v>
      </c>
      <c r="AI805" s="2">
        <v>41178</v>
      </c>
      <c r="AJ805" s="2">
        <v>41331</v>
      </c>
      <c r="AK805" s="84" t="str">
        <f>IF(Q805="",IF(U805="N","N/A",IF(AL805="","TBD",IF(AL805="N/A","N/A",IF(ISNUMBER(AL805),"Complete","")))),"Removed")</f>
        <v>Complete</v>
      </c>
      <c r="AL805" s="94">
        <v>41318</v>
      </c>
      <c r="AM805" s="89" t="str">
        <f>IF(Q805="",IF(AO805="","TBD",IF(AO805="N/A","N/A",IF(ISNUMBER(AO805),"Complete","TBD"))),"N/A")</f>
        <v>Complete</v>
      </c>
      <c r="AN805" s="2"/>
      <c r="AO805" s="94">
        <v>41059</v>
      </c>
      <c r="AP805" s="97" t="str">
        <f>IF(Q805="",IF(AK805="Complete",IF(AM805="TBD","Waiting on Router","Ready"),"Pending Fiber Completion"),"Removed")</f>
        <v>Ready</v>
      </c>
      <c r="AQ805" s="2"/>
      <c r="AR805" s="4" t="s">
        <v>4912</v>
      </c>
      <c r="AS805" s="7">
        <v>1</v>
      </c>
      <c r="AT805" s="2"/>
      <c r="AU805" s="2"/>
      <c r="AV805" s="4"/>
    </row>
    <row r="806" spans="1:48">
      <c r="A806" s="2"/>
      <c r="B806" s="73" t="s">
        <v>2412</v>
      </c>
      <c r="C806" s="73" t="s">
        <v>150</v>
      </c>
      <c r="D806" s="73" t="s">
        <v>763</v>
      </c>
      <c r="E806" s="4" t="s">
        <v>2722</v>
      </c>
      <c r="F806" s="73" t="s">
        <v>342</v>
      </c>
      <c r="G806" s="73" t="s">
        <v>4852</v>
      </c>
      <c r="H806" s="4" t="s">
        <v>343</v>
      </c>
      <c r="I806" s="4" t="s">
        <v>344</v>
      </c>
      <c r="J806" s="4"/>
      <c r="K806" s="4" t="s">
        <v>2986</v>
      </c>
      <c r="L806" s="4"/>
      <c r="M806" s="4"/>
      <c r="N806" s="4" t="s">
        <v>4127</v>
      </c>
      <c r="O806" s="4">
        <v>793</v>
      </c>
      <c r="P806" s="4"/>
      <c r="Q806" s="4"/>
      <c r="R806" s="4" t="s">
        <v>2727</v>
      </c>
      <c r="S806" s="4" t="s">
        <v>2712</v>
      </c>
      <c r="T806" s="2">
        <v>40877</v>
      </c>
      <c r="U806" s="86" t="str">
        <f t="shared" si="155"/>
        <v>Y</v>
      </c>
      <c r="V806" s="86" t="str">
        <f t="shared" si="156"/>
        <v>Y</v>
      </c>
      <c r="W806" s="34">
        <v>4590</v>
      </c>
      <c r="X806" s="4" t="s">
        <v>2756</v>
      </c>
      <c r="Y806" s="2"/>
      <c r="Z806" s="2">
        <v>41081</v>
      </c>
      <c r="AA806" s="84" t="str">
        <f t="shared" si="157"/>
        <v>Y</v>
      </c>
      <c r="AB806" s="35">
        <v>800</v>
      </c>
      <c r="AC806" s="15">
        <f t="shared" si="158"/>
        <v>800</v>
      </c>
      <c r="AD806" s="2">
        <v>41153</v>
      </c>
      <c r="AE806" s="92" t="str">
        <f t="shared" si="159"/>
        <v>Complete</v>
      </c>
      <c r="AF806" s="2">
        <v>41261</v>
      </c>
      <c r="AG806" s="4" t="s">
        <v>697</v>
      </c>
      <c r="AH806" s="89" t="str">
        <f t="shared" si="160"/>
        <v>Complete</v>
      </c>
      <c r="AI806" s="2">
        <v>41204</v>
      </c>
      <c r="AJ806" s="2">
        <v>41206</v>
      </c>
      <c r="AK806" s="84" t="str">
        <f>IF(Q806="",IF(U806="N","N/A",IF(AL806="","TBD",IF(AL806="N/A","N/A",IF(ISNUMBER(AL806),"Complete","")))),"Removed")</f>
        <v>Complete</v>
      </c>
      <c r="AL806" s="94">
        <v>41261</v>
      </c>
      <c r="AM806" s="89" t="str">
        <f>IF(Q806="",IF(AO806="","TBD",IF(AO806="N/A","N/A",IF(ISNUMBER(AO806),"Complete","TBD"))),"N/A")</f>
        <v>Complete</v>
      </c>
      <c r="AN806" s="2">
        <v>41261</v>
      </c>
      <c r="AO806" s="94">
        <v>41059</v>
      </c>
      <c r="AP806" s="97" t="str">
        <f>IF(Q806="",IF(AK806="Complete",IF(AM806="TBD","Waiting on Router","Ready"),"Pending Fiber Completion"),"Removed")</f>
        <v>Ready</v>
      </c>
      <c r="AQ806" s="2"/>
      <c r="AR806" s="4"/>
      <c r="AS806" s="7">
        <v>1</v>
      </c>
      <c r="AT806" s="2"/>
      <c r="AU806" s="2"/>
      <c r="AV806" s="4"/>
    </row>
    <row r="807" spans="1:48">
      <c r="A807" s="2"/>
      <c r="B807" s="73" t="s">
        <v>2413</v>
      </c>
      <c r="C807" s="73" t="s">
        <v>150</v>
      </c>
      <c r="D807" s="73" t="s">
        <v>763</v>
      </c>
      <c r="E807" s="4" t="s">
        <v>2722</v>
      </c>
      <c r="F807" s="73" t="s">
        <v>350</v>
      </c>
      <c r="G807" s="73" t="s">
        <v>4852</v>
      </c>
      <c r="H807" s="4" t="s">
        <v>351</v>
      </c>
      <c r="I807" s="4" t="s">
        <v>278</v>
      </c>
      <c r="J807" s="4"/>
      <c r="K807" s="4" t="s">
        <v>2985</v>
      </c>
      <c r="L807" s="4"/>
      <c r="M807" s="4"/>
      <c r="N807" s="4" t="s">
        <v>4133</v>
      </c>
      <c r="O807" s="4">
        <v>789</v>
      </c>
      <c r="P807" s="4"/>
      <c r="Q807" s="4"/>
      <c r="R807" s="4" t="s">
        <v>2727</v>
      </c>
      <c r="S807" s="4" t="s">
        <v>2712</v>
      </c>
      <c r="T807" s="2">
        <v>40877</v>
      </c>
      <c r="U807" s="86" t="str">
        <f t="shared" si="155"/>
        <v>Y</v>
      </c>
      <c r="V807" s="86" t="str">
        <f t="shared" si="156"/>
        <v>Y</v>
      </c>
      <c r="W807" s="34">
        <v>5808.6</v>
      </c>
      <c r="X807" s="4" t="s">
        <v>2756</v>
      </c>
      <c r="Y807" s="2"/>
      <c r="Z807" s="2">
        <v>41081</v>
      </c>
      <c r="AA807" s="84" t="str">
        <f t="shared" si="157"/>
        <v>Y</v>
      </c>
      <c r="AB807" s="35">
        <v>722</v>
      </c>
      <c r="AC807" s="15">
        <f t="shared" si="158"/>
        <v>722</v>
      </c>
      <c r="AD807" s="2">
        <v>41153</v>
      </c>
      <c r="AE807" s="92" t="str">
        <f t="shared" si="159"/>
        <v>Complete</v>
      </c>
      <c r="AF807" s="2">
        <v>41131</v>
      </c>
      <c r="AG807" s="4" t="s">
        <v>697</v>
      </c>
      <c r="AH807" s="89" t="str">
        <f t="shared" si="160"/>
        <v>Complete</v>
      </c>
      <c r="AI807" s="2">
        <v>41142</v>
      </c>
      <c r="AJ807" s="2">
        <v>41195</v>
      </c>
      <c r="AK807" s="84" t="str">
        <f>IF(Q807="",IF(U807="N","N/A",IF(AL807="","TBD",IF(AL807="N/A","N/A",IF(ISNUMBER(AL807),"Complete","")))),"Removed")</f>
        <v>Complete</v>
      </c>
      <c r="AL807" s="94">
        <v>41243</v>
      </c>
      <c r="AM807" s="89" t="str">
        <f>IF(Q807="",IF(AO807="","TBD",IF(AO807="N/A","N/A",IF(ISNUMBER(AO807),"Complete","TBD"))),"N/A")</f>
        <v>Complete</v>
      </c>
      <c r="AN807" s="2"/>
      <c r="AO807" s="94">
        <v>41058</v>
      </c>
      <c r="AP807" s="97" t="str">
        <f>IF(Q807="",IF(AK807="Complete",IF(AM807="TBD","Waiting on Router","Ready"),"Pending Fiber Completion"),"Removed")</f>
        <v>Ready</v>
      </c>
      <c r="AQ807" s="2"/>
      <c r="AR807" s="4" t="s">
        <v>4881</v>
      </c>
      <c r="AS807" s="7">
        <v>1</v>
      </c>
      <c r="AT807" s="2"/>
      <c r="AU807" s="2"/>
      <c r="AV807" s="4"/>
    </row>
    <row r="808" spans="1:48">
      <c r="A808" s="2"/>
      <c r="B808" s="73" t="s">
        <v>2414</v>
      </c>
      <c r="C808" s="73" t="s">
        <v>150</v>
      </c>
      <c r="D808" s="73" t="s">
        <v>763</v>
      </c>
      <c r="E808" s="4" t="s">
        <v>2722</v>
      </c>
      <c r="F808" s="73" t="s">
        <v>352</v>
      </c>
      <c r="G808" s="73" t="s">
        <v>4852</v>
      </c>
      <c r="H808" s="4" t="s">
        <v>353</v>
      </c>
      <c r="I808" s="4" t="s">
        <v>132</v>
      </c>
      <c r="J808" s="4">
        <v>24954</v>
      </c>
      <c r="K808" s="4" t="s">
        <v>2984</v>
      </c>
      <c r="L808" s="4"/>
      <c r="M808" s="4"/>
      <c r="N808" s="4" t="s">
        <v>4181</v>
      </c>
      <c r="O808" s="4">
        <v>788</v>
      </c>
      <c r="P808" s="4"/>
      <c r="Q808" s="4"/>
      <c r="R808" s="4" t="s">
        <v>2727</v>
      </c>
      <c r="S808" s="4" t="s">
        <v>2712</v>
      </c>
      <c r="T808" s="2">
        <v>40877</v>
      </c>
      <c r="U808" s="86" t="str">
        <f t="shared" si="155"/>
        <v>Y</v>
      </c>
      <c r="V808" s="86" t="str">
        <f t="shared" si="156"/>
        <v>Y</v>
      </c>
      <c r="W808" s="34">
        <v>4337</v>
      </c>
      <c r="X808" s="4" t="s">
        <v>2756</v>
      </c>
      <c r="Y808" s="2"/>
      <c r="Z808" s="2">
        <v>40885</v>
      </c>
      <c r="AA808" s="84" t="str">
        <f t="shared" si="157"/>
        <v>Y</v>
      </c>
      <c r="AB808" s="35">
        <v>550</v>
      </c>
      <c r="AC808" s="15">
        <f t="shared" si="158"/>
        <v>550</v>
      </c>
      <c r="AD808" s="2">
        <v>41153</v>
      </c>
      <c r="AE808" s="92" t="str">
        <f t="shared" si="159"/>
        <v>Complete</v>
      </c>
      <c r="AF808" s="2"/>
      <c r="AG808" s="4" t="s">
        <v>2756</v>
      </c>
      <c r="AH808" s="89" t="str">
        <f t="shared" si="160"/>
        <v>No Build Required</v>
      </c>
      <c r="AI808" s="1" t="s">
        <v>4508</v>
      </c>
      <c r="AJ808" s="1" t="s">
        <v>4508</v>
      </c>
      <c r="AK808" s="84" t="str">
        <f>IF(Q808="",IF(U808="N","N/A",IF(AL808="","TBD",IF(AL808="N/A","N/A",IF(ISNUMBER(AL808),"Complete","")))),"Removed")</f>
        <v>Complete</v>
      </c>
      <c r="AL808" s="94">
        <v>41220</v>
      </c>
      <c r="AM808" s="89" t="str">
        <f>IF(Q808="",IF(AO808="","TBD",IF(AO808="N/A","N/A",IF(ISNUMBER(AO808),"Complete","TBD"))),"N/A")</f>
        <v>Complete</v>
      </c>
      <c r="AN808" s="2"/>
      <c r="AO808" s="94">
        <v>41059</v>
      </c>
      <c r="AP808" s="97" t="str">
        <f>IF(Q808="",IF(AK808="Complete",IF(AM808="TBD","Waiting on Router","Ready"),"Pending Fiber Completion"),"Removed")</f>
        <v>Ready</v>
      </c>
      <c r="AQ808" s="2"/>
      <c r="AR808" s="4"/>
      <c r="AS808" s="7">
        <v>1</v>
      </c>
      <c r="AT808" s="2"/>
      <c r="AU808" s="2"/>
      <c r="AV808" s="4"/>
    </row>
    <row r="809" spans="1:48">
      <c r="A809" s="1"/>
      <c r="B809" s="74" t="s">
        <v>2415</v>
      </c>
      <c r="C809" s="74" t="s">
        <v>150</v>
      </c>
      <c r="D809" s="74" t="s">
        <v>761</v>
      </c>
      <c r="E809" s="9" t="s">
        <v>2722</v>
      </c>
      <c r="F809" s="79" t="s">
        <v>151</v>
      </c>
      <c r="G809" s="74" t="s">
        <v>4852</v>
      </c>
      <c r="H809" s="9" t="s">
        <v>744</v>
      </c>
      <c r="I809" s="9" t="s">
        <v>1678</v>
      </c>
      <c r="J809" s="9">
        <v>24924</v>
      </c>
      <c r="K809" s="9" t="s">
        <v>2983</v>
      </c>
      <c r="L809" s="7" t="s">
        <v>3932</v>
      </c>
      <c r="M809" s="9" t="s">
        <v>3933</v>
      </c>
      <c r="N809" s="9" t="s">
        <v>4622</v>
      </c>
      <c r="O809" s="9">
        <v>1358</v>
      </c>
      <c r="P809" s="9"/>
      <c r="Q809" s="7"/>
      <c r="R809" s="7" t="s">
        <v>2727</v>
      </c>
      <c r="S809" s="9"/>
      <c r="T809" s="1">
        <v>40877</v>
      </c>
      <c r="U809" s="87" t="str">
        <f t="shared" si="155"/>
        <v>Y</v>
      </c>
      <c r="V809" s="87" t="str">
        <f t="shared" si="156"/>
        <v>Y</v>
      </c>
      <c r="W809" s="32">
        <v>6661.3</v>
      </c>
      <c r="X809" s="9" t="s">
        <v>2756</v>
      </c>
      <c r="Y809" s="1"/>
      <c r="Z809" s="1">
        <v>40885</v>
      </c>
      <c r="AA809" s="84" t="str">
        <f t="shared" si="157"/>
        <v>Y</v>
      </c>
      <c r="AB809" s="33">
        <v>825</v>
      </c>
      <c r="AC809" s="15">
        <f t="shared" si="158"/>
        <v>825</v>
      </c>
      <c r="AD809" s="1">
        <v>41153</v>
      </c>
      <c r="AE809" s="92" t="str">
        <f t="shared" si="159"/>
        <v>Complete</v>
      </c>
      <c r="AF809" s="1"/>
      <c r="AG809" s="9" t="s">
        <v>2756</v>
      </c>
      <c r="AH809" s="89" t="str">
        <f t="shared" si="160"/>
        <v>No Build Required</v>
      </c>
      <c r="AI809" s="1" t="s">
        <v>4508</v>
      </c>
      <c r="AJ809" s="1" t="s">
        <v>4508</v>
      </c>
      <c r="AK809" s="84" t="str">
        <f>IF(Q809="",IF(U809="N","N/A",IF(AL809="","TBD",IF(AL809="N/A","N/A",IF(ISNUMBER(AL809),"Complete","")))),"Removed")</f>
        <v>Complete</v>
      </c>
      <c r="AL809" s="93">
        <v>41222</v>
      </c>
      <c r="AM809" s="89" t="str">
        <f>IF(Q809="",IF(AO809="","TBD",IF(AO809="N/A","N/A",IF(ISNUMBER(AO809),"Complete","TBD"))),"N/A")</f>
        <v>Complete</v>
      </c>
      <c r="AN809" s="1"/>
      <c r="AO809" s="93">
        <v>40961</v>
      </c>
      <c r="AP809" s="97" t="str">
        <f>IF(Q809="",IF(AK809="Complete",IF(AM809="TBD","Waiting on Router","Ready"),"Pending Fiber Completion"),"Removed")</f>
        <v>Ready</v>
      </c>
      <c r="AQ809" s="1"/>
      <c r="AR809" s="7"/>
      <c r="AS809" s="9">
        <v>1</v>
      </c>
      <c r="AT809" s="1"/>
      <c r="AU809" s="1"/>
      <c r="AV809" s="7"/>
    </row>
    <row r="810" spans="1:48">
      <c r="A810" s="1"/>
      <c r="B810" s="72" t="s">
        <v>2416</v>
      </c>
      <c r="C810" s="72" t="s">
        <v>150</v>
      </c>
      <c r="D810" s="72" t="s">
        <v>710</v>
      </c>
      <c r="E810" s="8" t="s">
        <v>2722</v>
      </c>
      <c r="F810" s="73" t="s">
        <v>4642</v>
      </c>
      <c r="G810" s="72" t="s">
        <v>4852</v>
      </c>
      <c r="H810" s="8" t="s">
        <v>54</v>
      </c>
      <c r="I810" s="8" t="s">
        <v>55</v>
      </c>
      <c r="J810" s="8">
        <v>24924</v>
      </c>
      <c r="K810" s="8" t="s">
        <v>2982</v>
      </c>
      <c r="L810" s="4" t="s">
        <v>3817</v>
      </c>
      <c r="M810" s="8" t="s">
        <v>3829</v>
      </c>
      <c r="N810" s="8" t="s">
        <v>4304</v>
      </c>
      <c r="O810" s="8">
        <v>1102</v>
      </c>
      <c r="P810" s="8"/>
      <c r="Q810" s="4"/>
      <c r="R810" s="4" t="s">
        <v>2727</v>
      </c>
      <c r="S810" s="8" t="s">
        <v>2714</v>
      </c>
      <c r="T810" s="1">
        <v>40877</v>
      </c>
      <c r="U810" s="77" t="str">
        <f t="shared" si="155"/>
        <v>Y</v>
      </c>
      <c r="V810" s="77" t="str">
        <f t="shared" si="156"/>
        <v>Y</v>
      </c>
      <c r="W810" s="32">
        <v>99876.82</v>
      </c>
      <c r="X810" s="8" t="s">
        <v>2756</v>
      </c>
      <c r="Y810" s="1"/>
      <c r="Z810" s="1">
        <v>41137</v>
      </c>
      <c r="AA810" s="84" t="str">
        <f t="shared" si="157"/>
        <v>Y</v>
      </c>
      <c r="AB810" s="33"/>
      <c r="AC810" s="15" t="str">
        <f t="shared" si="158"/>
        <v>TBD</v>
      </c>
      <c r="AD810" s="1">
        <v>41153</v>
      </c>
      <c r="AE810" s="92" t="str">
        <f t="shared" si="159"/>
        <v>Complete</v>
      </c>
      <c r="AF810" s="1">
        <v>41264</v>
      </c>
      <c r="AG810" s="8" t="s">
        <v>697</v>
      </c>
      <c r="AH810" s="89" t="str">
        <f t="shared" si="160"/>
        <v>Complete</v>
      </c>
      <c r="AI810" s="1">
        <v>41270</v>
      </c>
      <c r="AJ810" s="1">
        <v>41257</v>
      </c>
      <c r="AK810" s="84" t="str">
        <f>IF(Q810="",IF(U810="N","N/A",IF(AL810="","TBD",IF(AL810="N/A","N/A",IF(ISNUMBER(AL810),"Complete","")))),"Removed")</f>
        <v>Complete</v>
      </c>
      <c r="AL810" s="94">
        <v>41264</v>
      </c>
      <c r="AM810" s="89" t="str">
        <f>IF(Q810="",IF(AO810="","TBD",IF(AO810="N/A","N/A",IF(ISNUMBER(AO810),"Complete","TBD"))),"N/A")</f>
        <v>Complete</v>
      </c>
      <c r="AN810" s="1">
        <v>41264</v>
      </c>
      <c r="AO810" s="93">
        <v>40932</v>
      </c>
      <c r="AP810" s="97" t="str">
        <f>IF(Q810="",IF(AK810="Complete",IF(AM810="TBD","Waiting on Router","Ready"),"Pending Fiber Completion"),"Removed")</f>
        <v>Ready</v>
      </c>
      <c r="AQ810" s="1"/>
      <c r="AR810" s="4"/>
      <c r="AS810" s="9">
        <v>1</v>
      </c>
      <c r="AT810" s="1"/>
      <c r="AU810" s="1"/>
      <c r="AV810" s="4"/>
    </row>
    <row r="811" spans="1:48">
      <c r="A811" s="13"/>
      <c r="B811" s="75" t="s">
        <v>2417</v>
      </c>
      <c r="C811" s="75" t="s">
        <v>150</v>
      </c>
      <c r="D811" s="75" t="s">
        <v>1554</v>
      </c>
      <c r="E811" s="6" t="s">
        <v>2722</v>
      </c>
      <c r="F811" s="78" t="s">
        <v>2742</v>
      </c>
      <c r="G811" s="75" t="s">
        <v>4854</v>
      </c>
      <c r="H811" s="6" t="s">
        <v>1638</v>
      </c>
      <c r="I811" s="6" t="s">
        <v>341</v>
      </c>
      <c r="J811" s="6">
        <v>26264</v>
      </c>
      <c r="K811" s="6" t="s">
        <v>2981</v>
      </c>
      <c r="L811" s="11" t="s">
        <v>4752</v>
      </c>
      <c r="M811" s="6" t="s">
        <v>4751</v>
      </c>
      <c r="N811" s="6"/>
      <c r="O811" s="6"/>
      <c r="P811" s="6"/>
      <c r="Q811" s="11"/>
      <c r="R811" s="11" t="s">
        <v>2727</v>
      </c>
      <c r="S811" s="6" t="s">
        <v>2715</v>
      </c>
      <c r="T811" s="13">
        <v>40973</v>
      </c>
      <c r="U811" s="89" t="str">
        <f t="shared" si="155"/>
        <v>Y</v>
      </c>
      <c r="V811" s="89" t="str">
        <f t="shared" si="156"/>
        <v>Y</v>
      </c>
      <c r="W811" s="22">
        <v>10550.72</v>
      </c>
      <c r="X811" s="6" t="s">
        <v>2756</v>
      </c>
      <c r="Y811" s="13"/>
      <c r="Z811" s="13">
        <v>41081</v>
      </c>
      <c r="AA811" s="84" t="str">
        <f t="shared" si="157"/>
        <v>Y</v>
      </c>
      <c r="AB811" s="23">
        <v>969</v>
      </c>
      <c r="AC811" s="15">
        <f t="shared" si="158"/>
        <v>969</v>
      </c>
      <c r="AD811" s="13">
        <v>41153</v>
      </c>
      <c r="AE811" s="92" t="str">
        <f t="shared" si="159"/>
        <v>Complete</v>
      </c>
      <c r="AF811" s="13"/>
      <c r="AG811" s="6" t="s">
        <v>2756</v>
      </c>
      <c r="AH811" s="89" t="str">
        <f t="shared" si="160"/>
        <v>No Build Required</v>
      </c>
      <c r="AI811" s="1" t="s">
        <v>4508</v>
      </c>
      <c r="AJ811" s="1" t="s">
        <v>4508</v>
      </c>
      <c r="AK811" s="84" t="str">
        <f>IF(Q811="",IF(U811="N","N/A",IF(AL811="","TBD",IF(AL811="N/A","N/A",IF(ISNUMBER(AL811),"Complete","")))),"Removed")</f>
        <v>Complete</v>
      </c>
      <c r="AL811" s="95">
        <v>41222</v>
      </c>
      <c r="AM811" s="89" t="s">
        <v>4508</v>
      </c>
      <c r="AN811" s="13"/>
      <c r="AO811" s="95"/>
      <c r="AP811" s="97" t="str">
        <f>IF(Q811="",IF(AK811="Complete",IF(AM811="TBD","Waiting on Router","Ready"),"Pending Fiber Completion"),"Removed")</f>
        <v>Ready</v>
      </c>
      <c r="AQ811" s="13"/>
      <c r="AR811" s="11" t="s">
        <v>6778</v>
      </c>
      <c r="AS811" s="36">
        <v>1</v>
      </c>
      <c r="AT811" s="13"/>
      <c r="AU811" s="13"/>
      <c r="AV811" s="11"/>
    </row>
    <row r="812" spans="1:48">
      <c r="A812" s="13"/>
      <c r="B812" s="75" t="s">
        <v>5179</v>
      </c>
      <c r="C812" s="75" t="s">
        <v>150</v>
      </c>
      <c r="D812" s="75" t="s">
        <v>763</v>
      </c>
      <c r="E812" s="6" t="s">
        <v>2722</v>
      </c>
      <c r="F812" s="80" t="s">
        <v>5174</v>
      </c>
      <c r="G812" s="81" t="s">
        <v>4851</v>
      </c>
      <c r="H812" s="40" t="s">
        <v>6285</v>
      </c>
      <c r="I812" s="41" t="s">
        <v>6286</v>
      </c>
      <c r="J812" s="41">
        <v>26291</v>
      </c>
      <c r="K812" s="6"/>
      <c r="L812" s="11"/>
      <c r="M812" s="6"/>
      <c r="N812" s="6" t="s">
        <v>6287</v>
      </c>
      <c r="O812" s="6">
        <v>787</v>
      </c>
      <c r="P812" s="6"/>
      <c r="Q812" s="11"/>
      <c r="R812" s="11" t="s">
        <v>5222</v>
      </c>
      <c r="S812" s="6"/>
      <c r="T812" s="13"/>
      <c r="U812" s="77" t="str">
        <f t="shared" si="155"/>
        <v>N</v>
      </c>
      <c r="V812" s="77" t="str">
        <f t="shared" si="156"/>
        <v>N/A</v>
      </c>
      <c r="W812" s="22"/>
      <c r="X812" s="6" t="s">
        <v>4508</v>
      </c>
      <c r="Y812" s="13"/>
      <c r="Z812" s="13"/>
      <c r="AA812" s="84" t="str">
        <f t="shared" si="157"/>
        <v>N/A</v>
      </c>
      <c r="AB812" s="23">
        <v>0</v>
      </c>
      <c r="AC812" s="15">
        <f t="shared" si="158"/>
        <v>0</v>
      </c>
      <c r="AD812" s="13"/>
      <c r="AE812" s="92" t="str">
        <f t="shared" si="159"/>
        <v>N/A</v>
      </c>
      <c r="AF812" s="13"/>
      <c r="AG812" s="6" t="s">
        <v>2756</v>
      </c>
      <c r="AH812" s="89" t="str">
        <f t="shared" si="160"/>
        <v>No Build Required</v>
      </c>
      <c r="AI812" s="1" t="s">
        <v>4508</v>
      </c>
      <c r="AJ812" s="1" t="s">
        <v>4508</v>
      </c>
      <c r="AK812" s="84" t="str">
        <f>IF(Q812="",IF(U812="N","N/A",IF(AL812="","TBD",IF(AL812="N/A","N/A",IF(ISNUMBER(AL812),"Complete","")))),"Removed")</f>
        <v>N/A</v>
      </c>
      <c r="AL812" s="93" t="s">
        <v>4508</v>
      </c>
      <c r="AM812" s="89" t="str">
        <f>IF(Q812="",IF(AO812="","TBD",IF(AO812="N/A","N/A",IF(ISNUMBER(AO812),"Complete","TBD"))),"N/A")</f>
        <v>Complete</v>
      </c>
      <c r="AN812" s="13"/>
      <c r="AO812" s="95">
        <v>41064</v>
      </c>
      <c r="AP812" s="97" t="str">
        <f>IF(Q812="",IF(AK812="N/A",IF(AM812="TBD","Waiting on Router","Ready"),"TBD"),"Removed")</f>
        <v>Ready</v>
      </c>
      <c r="AQ812" s="13"/>
      <c r="AR812" s="11"/>
      <c r="AS812" s="11">
        <v>2</v>
      </c>
      <c r="AT812" s="13"/>
      <c r="AU812" s="13"/>
      <c r="AV812" s="11"/>
    </row>
    <row r="813" spans="1:48" ht="31.5">
      <c r="A813" s="1"/>
      <c r="B813" s="72" t="s">
        <v>2418</v>
      </c>
      <c r="C813" s="72" t="s">
        <v>175</v>
      </c>
      <c r="D813" s="72" t="s">
        <v>1453</v>
      </c>
      <c r="E813" s="19" t="s">
        <v>2717</v>
      </c>
      <c r="F813" s="73" t="s">
        <v>1491</v>
      </c>
      <c r="G813" s="72" t="s">
        <v>4852</v>
      </c>
      <c r="H813" s="8" t="s">
        <v>1535</v>
      </c>
      <c r="I813" s="8" t="s">
        <v>112</v>
      </c>
      <c r="J813" s="8">
        <v>26537</v>
      </c>
      <c r="K813" s="8" t="s">
        <v>2980</v>
      </c>
      <c r="L813" s="4" t="s">
        <v>3653</v>
      </c>
      <c r="M813" s="8" t="s">
        <v>3654</v>
      </c>
      <c r="N813" s="8" t="s">
        <v>4251</v>
      </c>
      <c r="O813" s="8">
        <v>570</v>
      </c>
      <c r="P813" s="19" t="s">
        <v>4872</v>
      </c>
      <c r="Q813" s="4"/>
      <c r="R813" s="4" t="s">
        <v>2727</v>
      </c>
      <c r="S813" s="8" t="s">
        <v>2712</v>
      </c>
      <c r="T813" s="1">
        <v>40648</v>
      </c>
      <c r="U813" s="84" t="str">
        <f t="shared" si="155"/>
        <v>Y</v>
      </c>
      <c r="V813" s="84" t="str">
        <f t="shared" si="156"/>
        <v>Y</v>
      </c>
      <c r="W813" s="32">
        <v>3357</v>
      </c>
      <c r="X813" s="8" t="s">
        <v>2756</v>
      </c>
      <c r="Y813" s="1"/>
      <c r="Z813" s="1">
        <v>40812</v>
      </c>
      <c r="AA813" s="84" t="str">
        <f t="shared" si="157"/>
        <v>Y</v>
      </c>
      <c r="AB813" s="33">
        <v>450</v>
      </c>
      <c r="AC813" s="15">
        <f t="shared" si="158"/>
        <v>450</v>
      </c>
      <c r="AD813" s="1">
        <v>40878</v>
      </c>
      <c r="AE813" s="92" t="str">
        <f t="shared" si="159"/>
        <v>Complete</v>
      </c>
      <c r="AF813" s="1">
        <v>40853</v>
      </c>
      <c r="AG813" s="8" t="s">
        <v>697</v>
      </c>
      <c r="AH813" s="89" t="str">
        <f t="shared" si="160"/>
        <v>Complete</v>
      </c>
      <c r="AI813" s="1">
        <v>41145</v>
      </c>
      <c r="AJ813" s="1">
        <v>41256</v>
      </c>
      <c r="AK813" s="84" t="str">
        <f>IF(Q813="",IF(U813="N","N/A",IF(AL813="","TBD",IF(AL813="N/A","N/A",IF(ISNUMBER(AL813),"Complete","")))),"Removed")</f>
        <v>Complete</v>
      </c>
      <c r="AL813" s="94">
        <v>41285</v>
      </c>
      <c r="AM813" s="89" t="str">
        <f>IF(Q813="",IF(AO813="","TBD",IF(AO813="N/A","N/A",IF(ISNUMBER(AO813),"Complete","TBD"))),"N/A")</f>
        <v>Complete</v>
      </c>
      <c r="AN813" s="1">
        <v>41285</v>
      </c>
      <c r="AO813" s="93">
        <v>41151</v>
      </c>
      <c r="AP813" s="97" t="str">
        <f>IF(Q813="",IF(AK813="Complete",IF(AM813="TBD","Waiting on Router","Ready"),"Pending Fiber Completion"),"Removed")</f>
        <v>Ready</v>
      </c>
      <c r="AQ813" s="1"/>
      <c r="AR813" s="4" t="s">
        <v>4922</v>
      </c>
      <c r="AS813" s="9">
        <v>1</v>
      </c>
      <c r="AT813" s="1"/>
      <c r="AU813" s="1"/>
      <c r="AV813" s="4"/>
    </row>
    <row r="814" spans="1:48">
      <c r="A814" s="1"/>
      <c r="B814" s="72" t="s">
        <v>2419</v>
      </c>
      <c r="C814" s="72" t="s">
        <v>175</v>
      </c>
      <c r="D814" s="72" t="s">
        <v>774</v>
      </c>
      <c r="E814" s="18" t="s">
        <v>2717</v>
      </c>
      <c r="F814" s="73" t="s">
        <v>1192</v>
      </c>
      <c r="G814" s="72" t="s">
        <v>4852</v>
      </c>
      <c r="H814" s="8" t="s">
        <v>1193</v>
      </c>
      <c r="I814" s="8" t="s">
        <v>1194</v>
      </c>
      <c r="J814" s="8">
        <v>26705</v>
      </c>
      <c r="K814" s="8" t="s">
        <v>2979</v>
      </c>
      <c r="L814" s="4" t="s">
        <v>3739</v>
      </c>
      <c r="M814" s="8" t="s">
        <v>3740</v>
      </c>
      <c r="N814" s="8" t="s">
        <v>4339</v>
      </c>
      <c r="O814" s="8">
        <v>371</v>
      </c>
      <c r="P814" s="18"/>
      <c r="Q814" s="4"/>
      <c r="R814" s="4" t="s">
        <v>2727</v>
      </c>
      <c r="S814" s="8" t="s">
        <v>2713</v>
      </c>
      <c r="T814" s="1">
        <v>40648</v>
      </c>
      <c r="U814" s="85" t="str">
        <f t="shared" si="155"/>
        <v>Y</v>
      </c>
      <c r="V814" s="85" t="str">
        <f t="shared" si="156"/>
        <v>Y</v>
      </c>
      <c r="W814" s="32">
        <v>9086.2800000000007</v>
      </c>
      <c r="X814" s="8" t="s">
        <v>2756</v>
      </c>
      <c r="Y814" s="1"/>
      <c r="Z814" s="1">
        <v>40682</v>
      </c>
      <c r="AA814" s="84" t="str">
        <f t="shared" si="157"/>
        <v>Y</v>
      </c>
      <c r="AB814" s="33">
        <v>1218</v>
      </c>
      <c r="AC814" s="15">
        <f t="shared" si="158"/>
        <v>1218</v>
      </c>
      <c r="AD814" s="1">
        <v>40878</v>
      </c>
      <c r="AE814" s="92" t="str">
        <f t="shared" si="159"/>
        <v>Complete</v>
      </c>
      <c r="AF814" s="1">
        <v>40875</v>
      </c>
      <c r="AG814" s="8" t="s">
        <v>697</v>
      </c>
      <c r="AH814" s="89" t="str">
        <f t="shared" si="160"/>
        <v>Complete</v>
      </c>
      <c r="AI814" s="1" t="s">
        <v>4508</v>
      </c>
      <c r="AJ814" s="1">
        <v>40967</v>
      </c>
      <c r="AK814" s="84" t="str">
        <f>IF(Q814="",IF(U814="N","N/A",IF(AL814="","TBD",IF(AL814="N/A","N/A",IF(ISNUMBER(AL814),"Complete","")))),"Removed")</f>
        <v>Complete</v>
      </c>
      <c r="AL814" s="94">
        <v>41079</v>
      </c>
      <c r="AM814" s="89" t="str">
        <f>IF(Q814="",IF(AO814="","TBD",IF(AO814="N/A","N/A",IF(ISNUMBER(AO814),"Complete","TBD"))),"N/A")</f>
        <v>Complete</v>
      </c>
      <c r="AN814" s="2">
        <v>41082</v>
      </c>
      <c r="AO814" s="93">
        <v>40830</v>
      </c>
      <c r="AP814" s="97" t="str">
        <f>IF(Q814="",IF(AK814="Complete",IF(AM814="TBD","Waiting on Router","Ready"),"Pending Fiber Completion"),"Removed")</f>
        <v>Ready</v>
      </c>
      <c r="AQ814" s="2">
        <v>41082</v>
      </c>
      <c r="AR814" s="4" t="s">
        <v>4699</v>
      </c>
      <c r="AS814" s="7">
        <v>1</v>
      </c>
      <c r="AT814" s="2"/>
      <c r="AU814" s="2"/>
      <c r="AV814" s="4"/>
    </row>
    <row r="815" spans="1:48" ht="126">
      <c r="A815" s="1"/>
      <c r="B815" s="72" t="s">
        <v>2420</v>
      </c>
      <c r="C815" s="72" t="s">
        <v>175</v>
      </c>
      <c r="D815" s="72" t="s">
        <v>774</v>
      </c>
      <c r="E815" s="18" t="s">
        <v>2717</v>
      </c>
      <c r="F815" s="73" t="s">
        <v>1195</v>
      </c>
      <c r="G815" s="72" t="s">
        <v>4852</v>
      </c>
      <c r="H815" s="8" t="s">
        <v>1196</v>
      </c>
      <c r="I815" s="8" t="s">
        <v>1197</v>
      </c>
      <c r="J815" s="8">
        <v>26525</v>
      </c>
      <c r="K815" s="8" t="s">
        <v>2978</v>
      </c>
      <c r="L815" s="4" t="s">
        <v>3739</v>
      </c>
      <c r="M815" s="8" t="s">
        <v>3740</v>
      </c>
      <c r="N815" s="8" t="s">
        <v>4340</v>
      </c>
      <c r="O815" s="8">
        <v>372</v>
      </c>
      <c r="P815" s="18"/>
      <c r="Q815" s="4"/>
      <c r="R815" s="4" t="s">
        <v>2727</v>
      </c>
      <c r="S815" s="8" t="s">
        <v>2713</v>
      </c>
      <c r="T815" s="1">
        <v>40841</v>
      </c>
      <c r="U815" s="85" t="str">
        <f t="shared" si="155"/>
        <v>Y</v>
      </c>
      <c r="V815" s="85" t="str">
        <f t="shared" si="156"/>
        <v>Y</v>
      </c>
      <c r="W815" s="32">
        <v>27610</v>
      </c>
      <c r="X815" s="8" t="s">
        <v>2756</v>
      </c>
      <c r="Y815" s="1"/>
      <c r="Z815" s="1" t="s">
        <v>4394</v>
      </c>
      <c r="AA815" s="84" t="str">
        <f t="shared" si="157"/>
        <v>Y</v>
      </c>
      <c r="AB815" s="33">
        <v>1319</v>
      </c>
      <c r="AC815" s="15">
        <f t="shared" si="158"/>
        <v>1319</v>
      </c>
      <c r="AD815" s="1">
        <v>40969</v>
      </c>
      <c r="AE815" s="92" t="str">
        <f t="shared" si="159"/>
        <v>Complete</v>
      </c>
      <c r="AF815" s="1">
        <v>41073</v>
      </c>
      <c r="AG815" s="8" t="s">
        <v>697</v>
      </c>
      <c r="AH815" s="89" t="str">
        <f t="shared" si="160"/>
        <v>Complete</v>
      </c>
      <c r="AI815" s="1">
        <v>41011</v>
      </c>
      <c r="AJ815" s="1">
        <v>41172</v>
      </c>
      <c r="AK815" s="84" t="str">
        <f>IF(Q815="",IF(U815="N","N/A",IF(AL815="","TBD",IF(AL815="N/A","N/A",IF(ISNUMBER(AL815),"Complete","")))),"Removed")</f>
        <v>Complete</v>
      </c>
      <c r="AL815" s="94">
        <v>41191</v>
      </c>
      <c r="AM815" s="89" t="str">
        <f>IF(Q815="",IF(AO815="","TBD",IF(AO815="N/A","N/A",IF(ISNUMBER(AO815),"Complete","TBD"))),"N/A")</f>
        <v>Complete</v>
      </c>
      <c r="AN815" s="1"/>
      <c r="AO815" s="93">
        <v>40835</v>
      </c>
      <c r="AP815" s="97" t="str">
        <f>IF(Q815="",IF(AK815="Complete",IF(AM815="TBD","Waiting on Router","Ready"),"Pending Fiber Completion"),"Removed")</f>
        <v>Ready</v>
      </c>
      <c r="AQ815" s="1"/>
      <c r="AR815" s="4" t="s">
        <v>4895</v>
      </c>
      <c r="AS815" s="9">
        <v>1</v>
      </c>
      <c r="AT815" s="1"/>
      <c r="AU815" s="1"/>
      <c r="AV815" s="4"/>
    </row>
    <row r="816" spans="1:48">
      <c r="A816" s="1"/>
      <c r="B816" s="72" t="s">
        <v>2421</v>
      </c>
      <c r="C816" s="72" t="s">
        <v>175</v>
      </c>
      <c r="D816" s="72" t="s">
        <v>774</v>
      </c>
      <c r="E816" s="18" t="s">
        <v>2717</v>
      </c>
      <c r="F816" s="73" t="s">
        <v>1198</v>
      </c>
      <c r="G816" s="72" t="s">
        <v>4852</v>
      </c>
      <c r="H816" s="8" t="s">
        <v>1199</v>
      </c>
      <c r="I816" s="8" t="s">
        <v>112</v>
      </c>
      <c r="J816" s="8">
        <v>26537</v>
      </c>
      <c r="K816" s="8" t="s">
        <v>2977</v>
      </c>
      <c r="L816" s="4" t="s">
        <v>3739</v>
      </c>
      <c r="M816" s="8" t="s">
        <v>3740</v>
      </c>
      <c r="N816" s="8" t="s">
        <v>4341</v>
      </c>
      <c r="O816" s="8">
        <v>373</v>
      </c>
      <c r="P816" s="18"/>
      <c r="Q816" s="4"/>
      <c r="R816" s="4" t="s">
        <v>2727</v>
      </c>
      <c r="S816" s="8" t="s">
        <v>2713</v>
      </c>
      <c r="T816" s="1">
        <v>40648</v>
      </c>
      <c r="U816" s="85" t="str">
        <f t="shared" si="155"/>
        <v>Y</v>
      </c>
      <c r="V816" s="85" t="str">
        <f t="shared" si="156"/>
        <v>Y</v>
      </c>
      <c r="W816" s="32">
        <v>71989</v>
      </c>
      <c r="X816" s="8" t="s">
        <v>2756</v>
      </c>
      <c r="Y816" s="1"/>
      <c r="Z816" s="1">
        <v>40812</v>
      </c>
      <c r="AA816" s="84" t="str">
        <f t="shared" si="157"/>
        <v>Y</v>
      </c>
      <c r="AB816" s="33">
        <v>9650</v>
      </c>
      <c r="AC816" s="15">
        <f t="shared" si="158"/>
        <v>9650</v>
      </c>
      <c r="AD816" s="1">
        <v>40801</v>
      </c>
      <c r="AE816" s="92" t="str">
        <f t="shared" si="159"/>
        <v>Complete</v>
      </c>
      <c r="AF816" s="1">
        <v>40758</v>
      </c>
      <c r="AG816" s="8" t="s">
        <v>2756</v>
      </c>
      <c r="AH816" s="89" t="str">
        <f t="shared" si="160"/>
        <v>No Build Required</v>
      </c>
      <c r="AI816" s="1" t="s">
        <v>4508</v>
      </c>
      <c r="AJ816" s="1" t="s">
        <v>4508</v>
      </c>
      <c r="AK816" s="84" t="str">
        <f>IF(Q816="",IF(U816="N","N/A",IF(AL816="","TBD",IF(AL816="N/A","N/A",IF(ISNUMBER(AL816),"Complete","")))),"Removed")</f>
        <v>Complete</v>
      </c>
      <c r="AL816" s="93">
        <v>40801</v>
      </c>
      <c r="AM816" s="89" t="str">
        <f>IF(Q816="",IF(AO816="","TBD",IF(AO816="N/A","N/A",IF(ISNUMBER(AO816),"Complete","TBD"))),"N/A")</f>
        <v>Complete</v>
      </c>
      <c r="AN816" s="1">
        <v>40912</v>
      </c>
      <c r="AO816" s="94">
        <v>41130</v>
      </c>
      <c r="AP816" s="97" t="str">
        <f>IF(Q816="",IF(AK816="Complete",IF(AM816="TBD","Waiting on Router","Ready"),"Pending Fiber Completion"),"Removed")</f>
        <v>Ready</v>
      </c>
      <c r="AQ816" s="1">
        <v>40913</v>
      </c>
      <c r="AR816" s="4"/>
      <c r="AS816" s="9">
        <v>1</v>
      </c>
      <c r="AT816" s="1"/>
      <c r="AU816" s="1"/>
      <c r="AV816" s="4"/>
    </row>
    <row r="817" spans="1:48">
      <c r="A817" s="1"/>
      <c r="B817" s="72" t="s">
        <v>2422</v>
      </c>
      <c r="C817" s="72" t="s">
        <v>175</v>
      </c>
      <c r="D817" s="72" t="s">
        <v>774</v>
      </c>
      <c r="E817" s="18" t="s">
        <v>2717</v>
      </c>
      <c r="F817" s="73" t="s">
        <v>1200</v>
      </c>
      <c r="G817" s="72" t="s">
        <v>4852</v>
      </c>
      <c r="H817" s="8" t="s">
        <v>1201</v>
      </c>
      <c r="I817" s="8" t="s">
        <v>1202</v>
      </c>
      <c r="J817" s="8">
        <v>26444</v>
      </c>
      <c r="K817" s="8" t="s">
        <v>2976</v>
      </c>
      <c r="L817" s="4" t="s">
        <v>3739</v>
      </c>
      <c r="M817" s="8" t="s">
        <v>3740</v>
      </c>
      <c r="N817" s="8" t="s">
        <v>4342</v>
      </c>
      <c r="O817" s="8">
        <v>374</v>
      </c>
      <c r="P817" s="18"/>
      <c r="Q817" s="4"/>
      <c r="R817" s="4" t="s">
        <v>2727</v>
      </c>
      <c r="S817" s="8" t="s">
        <v>2713</v>
      </c>
      <c r="T817" s="1">
        <v>40648</v>
      </c>
      <c r="U817" s="85" t="str">
        <f t="shared" si="155"/>
        <v>Y</v>
      </c>
      <c r="V817" s="85" t="str">
        <f t="shared" si="156"/>
        <v>Y</v>
      </c>
      <c r="W817" s="32">
        <v>6289</v>
      </c>
      <c r="X817" s="8" t="s">
        <v>2756</v>
      </c>
      <c r="Y817" s="1"/>
      <c r="Z817" s="1">
        <v>40925</v>
      </c>
      <c r="AA817" s="84" t="str">
        <f t="shared" si="157"/>
        <v>Y</v>
      </c>
      <c r="AB817" s="33">
        <v>843</v>
      </c>
      <c r="AC817" s="15">
        <f t="shared" si="158"/>
        <v>843</v>
      </c>
      <c r="AD817" s="1">
        <v>40969</v>
      </c>
      <c r="AE817" s="92" t="str">
        <f t="shared" si="159"/>
        <v>Complete</v>
      </c>
      <c r="AF817" s="1">
        <v>41178</v>
      </c>
      <c r="AG817" s="8" t="s">
        <v>697</v>
      </c>
      <c r="AH817" s="89" t="str">
        <f t="shared" si="160"/>
        <v>Complete</v>
      </c>
      <c r="AI817" s="1">
        <v>41213</v>
      </c>
      <c r="AJ817" s="1">
        <v>41229</v>
      </c>
      <c r="AK817" s="84" t="str">
        <f>IF(Q817="",IF(U817="N","N/A",IF(AL817="","TBD",IF(AL817="N/A","N/A",IF(ISNUMBER(AL817),"Complete","")))),"Removed")</f>
        <v>Complete</v>
      </c>
      <c r="AL817" s="94">
        <v>41292</v>
      </c>
      <c r="AM817" s="89" t="str">
        <f>IF(Q817="",IF(AO817="","TBD",IF(AO817="N/A","N/A",IF(ISNUMBER(AO817),"Complete","TBD"))),"N/A")</f>
        <v>Complete</v>
      </c>
      <c r="AN817" s="1">
        <v>41292</v>
      </c>
      <c r="AO817" s="93">
        <v>41130</v>
      </c>
      <c r="AP817" s="97" t="str">
        <f>IF(Q817="",IF(AK817="Complete",IF(AM817="TBD","Waiting on Router","Ready"),"Pending Fiber Completion"),"Removed")</f>
        <v>Ready</v>
      </c>
      <c r="AQ817" s="1"/>
      <c r="AR817" s="4"/>
      <c r="AS817" s="9">
        <v>1</v>
      </c>
      <c r="AT817" s="1"/>
      <c r="AU817" s="1"/>
      <c r="AV817" s="4"/>
    </row>
    <row r="818" spans="1:48">
      <c r="A818" s="1"/>
      <c r="B818" s="72" t="s">
        <v>2423</v>
      </c>
      <c r="C818" s="72" t="s">
        <v>175</v>
      </c>
      <c r="D818" s="72" t="s">
        <v>774</v>
      </c>
      <c r="E818" s="18" t="s">
        <v>2717</v>
      </c>
      <c r="F818" s="73" t="s">
        <v>1203</v>
      </c>
      <c r="G818" s="72" t="s">
        <v>4852</v>
      </c>
      <c r="H818" s="8" t="s">
        <v>1204</v>
      </c>
      <c r="I818" s="8" t="s">
        <v>112</v>
      </c>
      <c r="J818" s="8">
        <v>26537</v>
      </c>
      <c r="K818" s="8" t="s">
        <v>2975</v>
      </c>
      <c r="L818" s="4" t="s">
        <v>3739</v>
      </c>
      <c r="M818" s="8" t="s">
        <v>3740</v>
      </c>
      <c r="N818" s="8" t="s">
        <v>4343</v>
      </c>
      <c r="O818" s="8">
        <v>375</v>
      </c>
      <c r="P818" s="18"/>
      <c r="Q818" s="4"/>
      <c r="R818" s="4" t="s">
        <v>2727</v>
      </c>
      <c r="S818" s="8" t="s">
        <v>2713</v>
      </c>
      <c r="T818" s="1">
        <v>40648</v>
      </c>
      <c r="U818" s="85" t="str">
        <f t="shared" si="155"/>
        <v>Y</v>
      </c>
      <c r="V818" s="85" t="str">
        <f t="shared" si="156"/>
        <v>Y</v>
      </c>
      <c r="W818" s="32">
        <v>15733.14</v>
      </c>
      <c r="X818" s="8" t="s">
        <v>2756</v>
      </c>
      <c r="Y818" s="1"/>
      <c r="Z818" s="1">
        <v>40812</v>
      </c>
      <c r="AA818" s="84" t="str">
        <f t="shared" si="157"/>
        <v>Y</v>
      </c>
      <c r="AB818" s="33">
        <v>2109</v>
      </c>
      <c r="AC818" s="15">
        <f t="shared" si="158"/>
        <v>2109</v>
      </c>
      <c r="AD818" s="1">
        <v>40878</v>
      </c>
      <c r="AE818" s="92" t="str">
        <f t="shared" si="159"/>
        <v>Complete</v>
      </c>
      <c r="AF818" s="1">
        <v>40851</v>
      </c>
      <c r="AG818" s="8" t="s">
        <v>697</v>
      </c>
      <c r="AH818" s="89" t="str">
        <f t="shared" si="160"/>
        <v>Complete</v>
      </c>
      <c r="AI818" s="1">
        <v>41002</v>
      </c>
      <c r="AJ818" s="1">
        <v>40982</v>
      </c>
      <c r="AK818" s="84" t="str">
        <f>IF(Q818="",IF(U818="N","N/A",IF(AL818="","TBD",IF(AL818="N/A","N/A",IF(ISNUMBER(AL818),"Complete","")))),"Removed")</f>
        <v>Complete</v>
      </c>
      <c r="AL818" s="94">
        <v>41184</v>
      </c>
      <c r="AM818" s="89" t="str">
        <f>IF(Q818="",IF(AO818="","TBD",IF(AO818="N/A","N/A",IF(ISNUMBER(AO818),"Complete","TBD"))),"N/A")</f>
        <v>Complete</v>
      </c>
      <c r="AN818" s="13">
        <v>41187</v>
      </c>
      <c r="AO818" s="93">
        <v>40746</v>
      </c>
      <c r="AP818" s="97" t="str">
        <f>IF(Q818="",IF(AK818="Complete",IF(AM818="TBD","Waiting on Router","Ready"),"Pending Fiber Completion"),"Removed")</f>
        <v>Ready</v>
      </c>
      <c r="AQ818" s="13">
        <v>41187</v>
      </c>
      <c r="AR818" s="4"/>
      <c r="AS818" s="9">
        <v>1</v>
      </c>
      <c r="AT818" s="1"/>
      <c r="AU818" s="1"/>
      <c r="AV818" s="4"/>
    </row>
    <row r="819" spans="1:48">
      <c r="A819" s="1"/>
      <c r="B819" s="72" t="s">
        <v>2424</v>
      </c>
      <c r="C819" s="72" t="s">
        <v>175</v>
      </c>
      <c r="D819" s="72" t="s">
        <v>774</v>
      </c>
      <c r="E819" s="18" t="s">
        <v>2717</v>
      </c>
      <c r="F819" s="73" t="s">
        <v>1205</v>
      </c>
      <c r="G819" s="72" t="s">
        <v>4852</v>
      </c>
      <c r="H819" s="8" t="s">
        <v>1206</v>
      </c>
      <c r="I819" s="8" t="s">
        <v>112</v>
      </c>
      <c r="J819" s="8">
        <v>26537</v>
      </c>
      <c r="K819" s="8" t="s">
        <v>2974</v>
      </c>
      <c r="L819" s="4" t="s">
        <v>3739</v>
      </c>
      <c r="M819" s="8" t="s">
        <v>3740</v>
      </c>
      <c r="N819" s="8" t="s">
        <v>4344</v>
      </c>
      <c r="O819" s="8">
        <v>376</v>
      </c>
      <c r="P819" s="18"/>
      <c r="Q819" s="4"/>
      <c r="R819" s="4" t="s">
        <v>2727</v>
      </c>
      <c r="S819" s="8" t="s">
        <v>2713</v>
      </c>
      <c r="T819" s="1">
        <v>40648</v>
      </c>
      <c r="U819" s="85" t="str">
        <f t="shared" si="155"/>
        <v>Y</v>
      </c>
      <c r="V819" s="85" t="str">
        <f t="shared" si="156"/>
        <v>Y</v>
      </c>
      <c r="W819" s="32" t="s">
        <v>4397</v>
      </c>
      <c r="X819" s="8" t="s">
        <v>2756</v>
      </c>
      <c r="Y819" s="1"/>
      <c r="Z819" s="1">
        <v>40812</v>
      </c>
      <c r="AA819" s="84" t="str">
        <f t="shared" si="157"/>
        <v>Y</v>
      </c>
      <c r="AB819" s="33">
        <v>0</v>
      </c>
      <c r="AC819" s="15">
        <f t="shared" si="158"/>
        <v>0</v>
      </c>
      <c r="AD819" s="1">
        <v>40801</v>
      </c>
      <c r="AE819" s="92" t="str">
        <f t="shared" si="159"/>
        <v>Complete</v>
      </c>
      <c r="AF819" s="1">
        <v>40758</v>
      </c>
      <c r="AG819" s="8" t="s">
        <v>2756</v>
      </c>
      <c r="AH819" s="89" t="str">
        <f t="shared" si="160"/>
        <v>No Build Required</v>
      </c>
      <c r="AI819" s="1" t="s">
        <v>4508</v>
      </c>
      <c r="AJ819" s="1" t="s">
        <v>4508</v>
      </c>
      <c r="AK819" s="84" t="str">
        <f>IF(Q819="",IF(U819="N","N/A",IF(AL819="","TBD",IF(AL819="N/A","N/A",IF(ISNUMBER(AL819),"Complete","")))),"Removed")</f>
        <v>Complete</v>
      </c>
      <c r="AL819" s="93">
        <v>40801</v>
      </c>
      <c r="AM819" s="89" t="str">
        <f>IF(Q819="",IF(AO819="","TBD",IF(AO819="N/A","N/A",IF(ISNUMBER(AO819),"Complete","TBD"))),"N/A")</f>
        <v>Complete</v>
      </c>
      <c r="AN819" s="1">
        <v>40912</v>
      </c>
      <c r="AO819" s="93">
        <v>40746</v>
      </c>
      <c r="AP819" s="97" t="str">
        <f>IF(Q819="",IF(AK819="Complete",IF(AM819="TBD","Waiting on Router","Ready"),"Pending Fiber Completion"),"Removed")</f>
        <v>Ready</v>
      </c>
      <c r="AQ819" s="1">
        <v>40913</v>
      </c>
      <c r="AR819" s="4"/>
      <c r="AS819" s="9">
        <v>1</v>
      </c>
      <c r="AT819" s="1"/>
      <c r="AU819" s="1"/>
      <c r="AV819" s="4"/>
    </row>
    <row r="820" spans="1:48" ht="47.25">
      <c r="A820" s="1"/>
      <c r="B820" s="72" t="s">
        <v>2425</v>
      </c>
      <c r="C820" s="72" t="s">
        <v>175</v>
      </c>
      <c r="D820" s="72" t="s">
        <v>774</v>
      </c>
      <c r="E820" s="18" t="s">
        <v>2717</v>
      </c>
      <c r="F820" s="73" t="s">
        <v>1207</v>
      </c>
      <c r="G820" s="72" t="s">
        <v>4852</v>
      </c>
      <c r="H820" s="8" t="s">
        <v>1208</v>
      </c>
      <c r="I820" s="8" t="s">
        <v>1209</v>
      </c>
      <c r="J820" s="8">
        <v>26425</v>
      </c>
      <c r="K820" s="8" t="s">
        <v>2973</v>
      </c>
      <c r="L820" s="4" t="s">
        <v>3739</v>
      </c>
      <c r="M820" s="8" t="s">
        <v>3740</v>
      </c>
      <c r="N820" s="8" t="s">
        <v>4345</v>
      </c>
      <c r="O820" s="8">
        <v>377</v>
      </c>
      <c r="P820" s="18"/>
      <c r="Q820" s="4"/>
      <c r="R820" s="4" t="s">
        <v>2727</v>
      </c>
      <c r="S820" s="8" t="s">
        <v>2713</v>
      </c>
      <c r="T820" s="1">
        <v>40648</v>
      </c>
      <c r="U820" s="85" t="str">
        <f t="shared" si="155"/>
        <v>Y</v>
      </c>
      <c r="V820" s="85" t="str">
        <f t="shared" si="156"/>
        <v>Y</v>
      </c>
      <c r="W820" s="32">
        <v>47497.82</v>
      </c>
      <c r="X820" s="8" t="s">
        <v>2756</v>
      </c>
      <c r="Y820" s="1"/>
      <c r="Z820" s="1">
        <v>40812</v>
      </c>
      <c r="AA820" s="84" t="str">
        <f t="shared" si="157"/>
        <v>Y</v>
      </c>
      <c r="AB820" s="33">
        <v>6367</v>
      </c>
      <c r="AC820" s="15">
        <f t="shared" si="158"/>
        <v>6367</v>
      </c>
      <c r="AD820" s="1">
        <v>40878</v>
      </c>
      <c r="AE820" s="92" t="str">
        <f t="shared" si="159"/>
        <v>Complete</v>
      </c>
      <c r="AF820" s="1">
        <v>40865</v>
      </c>
      <c r="AG820" s="8" t="s">
        <v>697</v>
      </c>
      <c r="AH820" s="89" t="str">
        <f t="shared" si="160"/>
        <v>Complete</v>
      </c>
      <c r="AI820" s="1" t="s">
        <v>4508</v>
      </c>
      <c r="AJ820" s="1">
        <v>40960</v>
      </c>
      <c r="AK820" s="84" t="str">
        <f>IF(Q820="",IF(U820="N","N/A",IF(AL820="","TBD",IF(AL820="N/A","N/A",IF(ISNUMBER(AL820),"Complete","")))),"Removed")</f>
        <v>Complete</v>
      </c>
      <c r="AL820" s="94">
        <v>40941</v>
      </c>
      <c r="AM820" s="89" t="str">
        <f>IF(Q820="",IF(AO820="","TBD",IF(AO820="N/A","N/A",IF(ISNUMBER(AO820),"Complete","TBD"))),"N/A")</f>
        <v>Complete</v>
      </c>
      <c r="AN820" s="1">
        <v>40963</v>
      </c>
      <c r="AO820" s="93">
        <v>40833</v>
      </c>
      <c r="AP820" s="97" t="str">
        <f>IF(Q820="",IF(AK820="Complete",IF(AM820="TBD","Waiting on Router","Ready"),"Pending Fiber Completion"),"Removed")</f>
        <v>Ready</v>
      </c>
      <c r="AQ820" s="1">
        <v>40963</v>
      </c>
      <c r="AR820" s="4" t="s">
        <v>4726</v>
      </c>
      <c r="AS820" s="9">
        <v>1</v>
      </c>
      <c r="AT820" s="1"/>
      <c r="AU820" s="1"/>
      <c r="AV820" s="4"/>
    </row>
    <row r="821" spans="1:48" ht="157.5">
      <c r="A821" s="1"/>
      <c r="B821" s="72" t="s">
        <v>2426</v>
      </c>
      <c r="C821" s="72" t="s">
        <v>175</v>
      </c>
      <c r="D821" s="72" t="s">
        <v>774</v>
      </c>
      <c r="E821" s="18" t="s">
        <v>2717</v>
      </c>
      <c r="F821" s="73" t="s">
        <v>1210</v>
      </c>
      <c r="G821" s="72" t="s">
        <v>4852</v>
      </c>
      <c r="H821" s="8" t="s">
        <v>1211</v>
      </c>
      <c r="I821" s="8" t="s">
        <v>668</v>
      </c>
      <c r="J821" s="8">
        <v>26764</v>
      </c>
      <c r="K821" s="8" t="s">
        <v>2972</v>
      </c>
      <c r="L821" s="4" t="s">
        <v>3739</v>
      </c>
      <c r="M821" s="8" t="s">
        <v>3740</v>
      </c>
      <c r="N821" s="8" t="s">
        <v>4347</v>
      </c>
      <c r="O821" s="8">
        <v>379</v>
      </c>
      <c r="P821" s="18"/>
      <c r="Q821" s="4"/>
      <c r="R821" s="4" t="s">
        <v>2727</v>
      </c>
      <c r="S821" s="8" t="s">
        <v>2713</v>
      </c>
      <c r="T821" s="1">
        <v>40648</v>
      </c>
      <c r="U821" s="85" t="str">
        <f t="shared" si="155"/>
        <v>Y</v>
      </c>
      <c r="V821" s="85" t="str">
        <f t="shared" ref="V821:V879" si="161">IF(T821="","N/A",IF(T821="TBD","N","Y"))</f>
        <v>Y</v>
      </c>
      <c r="W821" s="32">
        <v>8952</v>
      </c>
      <c r="X821" s="8" t="s">
        <v>2756</v>
      </c>
      <c r="Y821" s="1"/>
      <c r="Z821" s="1">
        <v>40812</v>
      </c>
      <c r="AA821" s="84" t="str">
        <f t="shared" si="157"/>
        <v>Y</v>
      </c>
      <c r="AB821" s="33">
        <v>1200</v>
      </c>
      <c r="AC821" s="15">
        <f t="shared" si="158"/>
        <v>1200</v>
      </c>
      <c r="AD821" s="1">
        <v>40878</v>
      </c>
      <c r="AE821" s="92" t="str">
        <f t="shared" si="159"/>
        <v>Complete</v>
      </c>
      <c r="AF821" s="1">
        <v>40851</v>
      </c>
      <c r="AG821" s="8" t="s">
        <v>697</v>
      </c>
      <c r="AH821" s="89" t="str">
        <f t="shared" si="160"/>
        <v>Complete</v>
      </c>
      <c r="AI821" s="1">
        <v>41142</v>
      </c>
      <c r="AJ821" s="1">
        <v>41183</v>
      </c>
      <c r="AK821" s="84" t="str">
        <f>IF(Q821="",IF(U821="N","N/A",IF(AL821="","TBD",IF(AL821="N/A","N/A",IF(ISNUMBER(AL821),"Complete","")))),"Removed")</f>
        <v>Complete</v>
      </c>
      <c r="AL821" s="94">
        <v>41208</v>
      </c>
      <c r="AM821" s="89" t="str">
        <f>IF(Q821="",IF(AO821="","TBD",IF(AO821="N/A","N/A",IF(ISNUMBER(AO821),"Complete","TBD"))),"N/A")</f>
        <v>Complete</v>
      </c>
      <c r="AN821" s="1"/>
      <c r="AO821" s="93">
        <v>40833</v>
      </c>
      <c r="AP821" s="97" t="str">
        <f>IF(Q821="",IF(AK821="Complete",IF(AM821="TBD","Waiting on Router","Ready"),"Pending Fiber Completion"),"Removed")</f>
        <v>Ready</v>
      </c>
      <c r="AQ821" s="1"/>
      <c r="AR821" s="4" t="s">
        <v>4915</v>
      </c>
      <c r="AS821" s="9">
        <v>1</v>
      </c>
      <c r="AT821" s="1"/>
      <c r="AU821" s="1"/>
      <c r="AV821" s="4"/>
    </row>
    <row r="822" spans="1:48">
      <c r="A822" s="1"/>
      <c r="B822" s="72" t="s">
        <v>2427</v>
      </c>
      <c r="C822" s="72" t="s">
        <v>175</v>
      </c>
      <c r="D822" s="72" t="s">
        <v>774</v>
      </c>
      <c r="E822" s="18" t="s">
        <v>2717</v>
      </c>
      <c r="F822" s="73" t="s">
        <v>1212</v>
      </c>
      <c r="G822" s="72" t="s">
        <v>4852</v>
      </c>
      <c r="H822" s="8" t="s">
        <v>1213</v>
      </c>
      <c r="I822" s="8" t="s">
        <v>1202</v>
      </c>
      <c r="J822" s="8">
        <v>26444</v>
      </c>
      <c r="K822" s="8" t="s">
        <v>2971</v>
      </c>
      <c r="L822" s="4" t="s">
        <v>3739</v>
      </c>
      <c r="M822" s="8" t="s">
        <v>3740</v>
      </c>
      <c r="N822" s="8" t="s">
        <v>4348</v>
      </c>
      <c r="O822" s="8">
        <v>380</v>
      </c>
      <c r="P822" s="18"/>
      <c r="Q822" s="4"/>
      <c r="R822" s="4" t="s">
        <v>2727</v>
      </c>
      <c r="S822" s="8" t="s">
        <v>2713</v>
      </c>
      <c r="T822" s="1">
        <v>40648</v>
      </c>
      <c r="U822" s="85" t="str">
        <f t="shared" si="155"/>
        <v>Y</v>
      </c>
      <c r="V822" s="85" t="str">
        <f t="shared" si="161"/>
        <v>Y</v>
      </c>
      <c r="W822" s="32">
        <v>30772.5</v>
      </c>
      <c r="X822" s="8" t="s">
        <v>2756</v>
      </c>
      <c r="Y822" s="1"/>
      <c r="Z822" s="1">
        <v>40812</v>
      </c>
      <c r="AA822" s="84" t="str">
        <f t="shared" si="157"/>
        <v>Y</v>
      </c>
      <c r="AB822" s="33">
        <v>4125</v>
      </c>
      <c r="AC822" s="15">
        <f t="shared" si="158"/>
        <v>4125</v>
      </c>
      <c r="AD822" s="1">
        <v>40878</v>
      </c>
      <c r="AE822" s="92" t="str">
        <f t="shared" si="159"/>
        <v>Complete</v>
      </c>
      <c r="AF822" s="1">
        <v>40865</v>
      </c>
      <c r="AG822" s="8" t="s">
        <v>697</v>
      </c>
      <c r="AH822" s="89" t="str">
        <f t="shared" si="160"/>
        <v>Complete</v>
      </c>
      <c r="AI822" s="1">
        <v>40998</v>
      </c>
      <c r="AJ822" s="1">
        <v>40982</v>
      </c>
      <c r="AK822" s="84" t="str">
        <f>IF(Q822="",IF(U822="N","N/A",IF(AL822="","TBD",IF(AL822="N/A","N/A",IF(ISNUMBER(AL822),"Complete","")))),"Removed")</f>
        <v>Complete</v>
      </c>
      <c r="AL822" s="94">
        <v>41184</v>
      </c>
      <c r="AM822" s="89" t="str">
        <f>IF(Q822="",IF(AO822="","TBD",IF(AO822="N/A","N/A",IF(ISNUMBER(AO822),"Complete","TBD"))),"N/A")</f>
        <v>Complete</v>
      </c>
      <c r="AN822" s="13">
        <v>41187</v>
      </c>
      <c r="AO822" s="93">
        <v>40833</v>
      </c>
      <c r="AP822" s="97" t="str">
        <f>IF(Q822="",IF(AK822="Complete",IF(AM822="TBD","Waiting on Router","Ready"),"Pending Fiber Completion"),"Removed")</f>
        <v>Ready</v>
      </c>
      <c r="AQ822" s="13">
        <v>41187</v>
      </c>
      <c r="AR822" s="4"/>
      <c r="AS822" s="9">
        <v>1</v>
      </c>
      <c r="AT822" s="1"/>
      <c r="AU822" s="1"/>
      <c r="AV822" s="4"/>
    </row>
    <row r="823" spans="1:48">
      <c r="A823" s="1"/>
      <c r="B823" s="72" t="s">
        <v>2428</v>
      </c>
      <c r="C823" s="72" t="s">
        <v>175</v>
      </c>
      <c r="D823" s="72" t="s">
        <v>774</v>
      </c>
      <c r="E823" s="18" t="s">
        <v>2717</v>
      </c>
      <c r="F823" s="73" t="s">
        <v>1214</v>
      </c>
      <c r="G823" s="72" t="s">
        <v>4852</v>
      </c>
      <c r="H823" s="8" t="s">
        <v>1215</v>
      </c>
      <c r="I823" s="8" t="s">
        <v>1216</v>
      </c>
      <c r="J823" s="8">
        <v>26520</v>
      </c>
      <c r="K823" s="8" t="s">
        <v>2970</v>
      </c>
      <c r="L823" s="4" t="s">
        <v>3739</v>
      </c>
      <c r="M823" s="8" t="s">
        <v>3740</v>
      </c>
      <c r="N823" s="8" t="s">
        <v>4349</v>
      </c>
      <c r="O823" s="8">
        <v>381</v>
      </c>
      <c r="P823" s="18"/>
      <c r="Q823" s="4"/>
      <c r="R823" s="4" t="s">
        <v>2727</v>
      </c>
      <c r="S823" s="8" t="s">
        <v>2713</v>
      </c>
      <c r="T823" s="1">
        <v>40648</v>
      </c>
      <c r="U823" s="85" t="str">
        <f t="shared" si="155"/>
        <v>Y</v>
      </c>
      <c r="V823" s="85" t="str">
        <f t="shared" si="161"/>
        <v>Y</v>
      </c>
      <c r="W823" s="32" t="s">
        <v>4773</v>
      </c>
      <c r="X823" s="8" t="s">
        <v>697</v>
      </c>
      <c r="Y823" s="1">
        <v>40812</v>
      </c>
      <c r="Z823" s="1">
        <v>40812</v>
      </c>
      <c r="AA823" s="84" t="str">
        <f t="shared" si="157"/>
        <v>Y</v>
      </c>
      <c r="AB823" s="33">
        <v>3750</v>
      </c>
      <c r="AC823" s="15">
        <f t="shared" si="158"/>
        <v>3750</v>
      </c>
      <c r="AD823" s="1">
        <v>40969</v>
      </c>
      <c r="AE823" s="92" t="str">
        <f t="shared" si="159"/>
        <v>Complete</v>
      </c>
      <c r="AF823" s="1">
        <v>40967</v>
      </c>
      <c r="AG823" s="8" t="s">
        <v>697</v>
      </c>
      <c r="AH823" s="89" t="str">
        <f t="shared" si="160"/>
        <v>Complete</v>
      </c>
      <c r="AI823" s="1" t="s">
        <v>4508</v>
      </c>
      <c r="AJ823" s="1">
        <v>40976</v>
      </c>
      <c r="AK823" s="84" t="str">
        <f>IF(Q823="",IF(U823="N","N/A",IF(AL823="","TBD",IF(AL823="N/A","N/A",IF(ISNUMBER(AL823),"Complete","")))),"Removed")</f>
        <v>Complete</v>
      </c>
      <c r="AL823" s="94">
        <v>41080</v>
      </c>
      <c r="AM823" s="89" t="str">
        <f>IF(Q823="",IF(AO823="","TBD",IF(AO823="N/A","N/A",IF(ISNUMBER(AO823),"Complete","TBD"))),"N/A")</f>
        <v>Complete</v>
      </c>
      <c r="AN823" s="2">
        <v>41082</v>
      </c>
      <c r="AO823" s="93">
        <v>40827</v>
      </c>
      <c r="AP823" s="97" t="str">
        <f>IF(Q823="",IF(AK823="Complete",IF(AM823="TBD","Waiting on Router","Ready"),"Pending Fiber Completion"),"Removed")</f>
        <v>Ready</v>
      </c>
      <c r="AQ823" s="2">
        <v>41082</v>
      </c>
      <c r="AR823" s="4" t="s">
        <v>4713</v>
      </c>
      <c r="AS823" s="7">
        <v>1</v>
      </c>
      <c r="AT823" s="2"/>
      <c r="AU823" s="2"/>
      <c r="AV823" s="4"/>
    </row>
    <row r="824" spans="1:48" ht="63">
      <c r="A824" s="1"/>
      <c r="B824" s="72" t="s">
        <v>2429</v>
      </c>
      <c r="C824" s="72" t="s">
        <v>175</v>
      </c>
      <c r="D824" s="72" t="s">
        <v>774</v>
      </c>
      <c r="E824" s="18" t="s">
        <v>2717</v>
      </c>
      <c r="F824" s="73" t="s">
        <v>1217</v>
      </c>
      <c r="G824" s="72" t="s">
        <v>4852</v>
      </c>
      <c r="H824" s="8" t="s">
        <v>1218</v>
      </c>
      <c r="I824" s="8" t="s">
        <v>1219</v>
      </c>
      <c r="J824" s="8">
        <v>26542</v>
      </c>
      <c r="K824" s="8" t="s">
        <v>2969</v>
      </c>
      <c r="L824" s="4" t="s">
        <v>3739</v>
      </c>
      <c r="M824" s="8" t="s">
        <v>3740</v>
      </c>
      <c r="N824" s="8" t="s">
        <v>4350</v>
      </c>
      <c r="O824" s="8">
        <v>382</v>
      </c>
      <c r="P824" s="18"/>
      <c r="Q824" s="4"/>
      <c r="R824" s="4" t="s">
        <v>2727</v>
      </c>
      <c r="S824" s="8" t="s">
        <v>2713</v>
      </c>
      <c r="T824" s="1">
        <v>40648</v>
      </c>
      <c r="U824" s="85" t="str">
        <f t="shared" si="155"/>
        <v>Y</v>
      </c>
      <c r="V824" s="85" t="str">
        <f t="shared" si="161"/>
        <v>Y</v>
      </c>
      <c r="W824" s="32" t="s">
        <v>4076</v>
      </c>
      <c r="X824" s="8" t="s">
        <v>2756</v>
      </c>
      <c r="Y824" s="1">
        <v>40821</v>
      </c>
      <c r="Z824" s="1">
        <v>40834</v>
      </c>
      <c r="AA824" s="84" t="str">
        <f t="shared" si="157"/>
        <v>Y</v>
      </c>
      <c r="AB824" s="33">
        <v>27930</v>
      </c>
      <c r="AC824" s="15">
        <f t="shared" si="158"/>
        <v>27930</v>
      </c>
      <c r="AD824" s="1">
        <v>40969</v>
      </c>
      <c r="AE824" s="92" t="str">
        <f t="shared" si="159"/>
        <v>Complete</v>
      </c>
      <c r="AF824" s="1">
        <v>40967</v>
      </c>
      <c r="AG824" s="8" t="s">
        <v>697</v>
      </c>
      <c r="AH824" s="89" t="str">
        <f t="shared" si="160"/>
        <v>Complete</v>
      </c>
      <c r="AI824" s="1">
        <v>41054</v>
      </c>
      <c r="AJ824" s="1">
        <v>41135</v>
      </c>
      <c r="AK824" s="84" t="str">
        <f>IF(Q824="",IF(U824="N","N/A",IF(AL824="","TBD",IF(AL824="N/A","N/A",IF(ISNUMBER(AL824),"Complete","")))),"Removed")</f>
        <v>Complete</v>
      </c>
      <c r="AL824" s="94">
        <v>41221</v>
      </c>
      <c r="AM824" s="89" t="str">
        <f>IF(Q824="",IF(AO824="","TBD",IF(AO824="N/A","N/A",IF(ISNUMBER(AO824),"Complete","TBD"))),"N/A")</f>
        <v>Complete</v>
      </c>
      <c r="AN824" s="1"/>
      <c r="AO824" s="93">
        <v>40827</v>
      </c>
      <c r="AP824" s="97" t="str">
        <f>IF(Q824="",IF(AK824="Complete",IF(AM824="TBD","Waiting on Router","Ready"),"Pending Fiber Completion"),"Removed")</f>
        <v>Ready</v>
      </c>
      <c r="AQ824" s="1"/>
      <c r="AR824" s="4" t="s">
        <v>4896</v>
      </c>
      <c r="AS824" s="9">
        <v>1</v>
      </c>
      <c r="AT824" s="1"/>
      <c r="AU824" s="1"/>
      <c r="AV824" s="4"/>
    </row>
    <row r="825" spans="1:48">
      <c r="A825" s="2"/>
      <c r="B825" s="73" t="s">
        <v>2430</v>
      </c>
      <c r="C825" s="73" t="s">
        <v>175</v>
      </c>
      <c r="D825" s="73" t="s">
        <v>763</v>
      </c>
      <c r="E825" s="4" t="s">
        <v>2717</v>
      </c>
      <c r="F825" s="73" t="s">
        <v>632</v>
      </c>
      <c r="G825" s="73" t="s">
        <v>4852</v>
      </c>
      <c r="H825" s="4" t="s">
        <v>633</v>
      </c>
      <c r="I825" s="4" t="s">
        <v>112</v>
      </c>
      <c r="J825" s="4">
        <v>26537</v>
      </c>
      <c r="K825" s="4" t="s">
        <v>2968</v>
      </c>
      <c r="L825" s="4"/>
      <c r="M825" s="4"/>
      <c r="N825" s="4" t="s">
        <v>6853</v>
      </c>
      <c r="O825" s="4">
        <v>842</v>
      </c>
      <c r="P825" s="4"/>
      <c r="Q825" s="4"/>
      <c r="R825" s="4" t="s">
        <v>2727</v>
      </c>
      <c r="S825" s="4" t="s">
        <v>2712</v>
      </c>
      <c r="T825" s="2">
        <v>40648</v>
      </c>
      <c r="U825" s="86" t="str">
        <f t="shared" si="155"/>
        <v>Y</v>
      </c>
      <c r="V825" s="86" t="str">
        <f t="shared" si="161"/>
        <v>Y</v>
      </c>
      <c r="W825" s="34">
        <v>11190</v>
      </c>
      <c r="X825" s="4" t="s">
        <v>2756</v>
      </c>
      <c r="Y825" s="2"/>
      <c r="Z825" s="2">
        <v>40812</v>
      </c>
      <c r="AA825" s="84" t="str">
        <f t="shared" si="157"/>
        <v>Y</v>
      </c>
      <c r="AB825" s="35">
        <v>1500</v>
      </c>
      <c r="AC825" s="15">
        <f t="shared" si="158"/>
        <v>1500</v>
      </c>
      <c r="AD825" s="2">
        <v>40878</v>
      </c>
      <c r="AE825" s="92" t="str">
        <f t="shared" si="159"/>
        <v>Complete</v>
      </c>
      <c r="AF825" s="2">
        <v>40851</v>
      </c>
      <c r="AG825" s="4" t="s">
        <v>2756</v>
      </c>
      <c r="AH825" s="89" t="str">
        <f t="shared" si="160"/>
        <v>No Build Required</v>
      </c>
      <c r="AI825" s="1" t="s">
        <v>4508</v>
      </c>
      <c r="AJ825" s="1" t="s">
        <v>4508</v>
      </c>
      <c r="AK825" s="84" t="str">
        <f>IF(Q825="",IF(U825="N","N/A",IF(AL825="","TBD",IF(AL825="N/A","N/A",IF(ISNUMBER(AL825),"Complete","")))),"Removed")</f>
        <v>Complete</v>
      </c>
      <c r="AL825" s="94">
        <v>40875</v>
      </c>
      <c r="AM825" s="89" t="str">
        <f>IF(Q825="",IF(AO825="","TBD",IF(AO825="N/A","N/A",IF(ISNUMBER(AO825),"Complete","TBD"))),"N/A")</f>
        <v>Complete</v>
      </c>
      <c r="AN825" s="2">
        <v>40912</v>
      </c>
      <c r="AO825" s="94">
        <v>41487</v>
      </c>
      <c r="AP825" s="97" t="str">
        <f>IF(Q825="",IF(AK825="Complete",IF(AM825="TBD","Waiting on Router","Ready"),"Pending Fiber Completion"),"Removed")</f>
        <v>Ready</v>
      </c>
      <c r="AQ825" s="2">
        <v>40913</v>
      </c>
      <c r="AR825" s="4" t="s">
        <v>6848</v>
      </c>
      <c r="AS825" s="7">
        <v>1</v>
      </c>
      <c r="AT825" s="2"/>
      <c r="AU825" s="2"/>
      <c r="AV825" s="4"/>
    </row>
    <row r="826" spans="1:48" ht="31.5">
      <c r="A826" s="2"/>
      <c r="B826" s="73" t="s">
        <v>2431</v>
      </c>
      <c r="C826" s="73" t="s">
        <v>175</v>
      </c>
      <c r="D826" s="73" t="s">
        <v>763</v>
      </c>
      <c r="E826" s="4" t="s">
        <v>2717</v>
      </c>
      <c r="F826" s="73" t="s">
        <v>666</v>
      </c>
      <c r="G826" s="73" t="s">
        <v>4852</v>
      </c>
      <c r="H826" s="4" t="s">
        <v>667</v>
      </c>
      <c r="I826" s="4" t="s">
        <v>668</v>
      </c>
      <c r="J826" s="4"/>
      <c r="K826" s="4" t="s">
        <v>2967</v>
      </c>
      <c r="L826" s="4"/>
      <c r="M826" s="4"/>
      <c r="N826" s="4" t="s">
        <v>4203</v>
      </c>
      <c r="O826" s="4">
        <v>807</v>
      </c>
      <c r="P826" s="4"/>
      <c r="Q826" s="4"/>
      <c r="R826" s="4" t="s">
        <v>2727</v>
      </c>
      <c r="S826" s="4" t="s">
        <v>2712</v>
      </c>
      <c r="T826" s="2">
        <v>40648</v>
      </c>
      <c r="U826" s="86" t="str">
        <f t="shared" si="155"/>
        <v>Y</v>
      </c>
      <c r="V826" s="86" t="str">
        <f t="shared" si="161"/>
        <v>Y</v>
      </c>
      <c r="W826" s="34">
        <v>6400.68</v>
      </c>
      <c r="X826" s="4" t="s">
        <v>2756</v>
      </c>
      <c r="Y826" s="2"/>
      <c r="Z826" s="2">
        <v>40812</v>
      </c>
      <c r="AA826" s="84" t="str">
        <f t="shared" si="157"/>
        <v>Y</v>
      </c>
      <c r="AB826" s="35">
        <v>858</v>
      </c>
      <c r="AC826" s="15">
        <f t="shared" si="158"/>
        <v>858</v>
      </c>
      <c r="AD826" s="2">
        <v>40878</v>
      </c>
      <c r="AE826" s="92" t="str">
        <f t="shared" si="159"/>
        <v>Complete</v>
      </c>
      <c r="AF826" s="2">
        <v>40851</v>
      </c>
      <c r="AG826" s="4" t="s">
        <v>697</v>
      </c>
      <c r="AH826" s="89" t="str">
        <f t="shared" si="160"/>
        <v>Complete</v>
      </c>
      <c r="AI826" s="2" t="s">
        <v>4508</v>
      </c>
      <c r="AJ826" s="2">
        <v>40931</v>
      </c>
      <c r="AK826" s="84" t="str">
        <f>IF(Q826="",IF(U826="N","N/A",IF(AL826="","TBD",IF(AL826="N/A","N/A",IF(ISNUMBER(AL826),"Complete","")))),"Removed")</f>
        <v>Complete</v>
      </c>
      <c r="AL826" s="94">
        <v>40875</v>
      </c>
      <c r="AM826" s="89" t="str">
        <f>IF(Q826="",IF(AO826="","TBD",IF(AO826="N/A","N/A",IF(ISNUMBER(AO826),"Complete","TBD"))),"N/A")</f>
        <v>Complete</v>
      </c>
      <c r="AN826" s="1">
        <v>41131</v>
      </c>
      <c r="AO826" s="94">
        <v>41089</v>
      </c>
      <c r="AP826" s="97" t="str">
        <f>IF(Q826="",IF(AK826="Complete",IF(AM826="TBD","Waiting on Router","Ready"),"Pending Fiber Completion"),"Removed")</f>
        <v>Ready</v>
      </c>
      <c r="AQ826" s="1">
        <v>41131</v>
      </c>
      <c r="AR826" s="4" t="s">
        <v>4639</v>
      </c>
      <c r="AS826" s="7">
        <v>1</v>
      </c>
      <c r="AT826" s="2"/>
      <c r="AU826" s="2"/>
      <c r="AV826" s="4"/>
    </row>
    <row r="827" spans="1:48">
      <c r="A827" s="1"/>
      <c r="B827" s="74" t="s">
        <v>2432</v>
      </c>
      <c r="C827" s="74" t="s">
        <v>175</v>
      </c>
      <c r="D827" s="74" t="s">
        <v>761</v>
      </c>
      <c r="E827" s="9" t="s">
        <v>2717</v>
      </c>
      <c r="F827" s="79" t="s">
        <v>176</v>
      </c>
      <c r="G827" s="74" t="s">
        <v>4852</v>
      </c>
      <c r="H827" s="9" t="s">
        <v>745</v>
      </c>
      <c r="I827" s="9" t="s">
        <v>112</v>
      </c>
      <c r="J827" s="9">
        <v>26537</v>
      </c>
      <c r="K827" s="9" t="s">
        <v>2966</v>
      </c>
      <c r="L827" s="7" t="s">
        <v>3934</v>
      </c>
      <c r="M827" s="9" t="s">
        <v>3935</v>
      </c>
      <c r="N827" s="9" t="s">
        <v>4623</v>
      </c>
      <c r="O827" s="9">
        <v>1391</v>
      </c>
      <c r="P827" s="9"/>
      <c r="Q827" s="7"/>
      <c r="R827" s="7" t="s">
        <v>2727</v>
      </c>
      <c r="S827" s="9"/>
      <c r="T827" s="1">
        <v>40648</v>
      </c>
      <c r="U827" s="87" t="str">
        <f t="shared" si="155"/>
        <v>Y</v>
      </c>
      <c r="V827" s="87" t="str">
        <f t="shared" si="161"/>
        <v>Y</v>
      </c>
      <c r="W827" s="32">
        <v>34032.519999999997</v>
      </c>
      <c r="X827" s="9" t="s">
        <v>2756</v>
      </c>
      <c r="Y827" s="1"/>
      <c r="Z827" s="1">
        <v>40812</v>
      </c>
      <c r="AA827" s="84" t="str">
        <f t="shared" si="157"/>
        <v>Y</v>
      </c>
      <c r="AB827" s="33">
        <v>4562</v>
      </c>
      <c r="AC827" s="15">
        <f t="shared" si="158"/>
        <v>4562</v>
      </c>
      <c r="AD827" s="1">
        <v>40878</v>
      </c>
      <c r="AE827" s="92" t="str">
        <f t="shared" si="159"/>
        <v>Complete</v>
      </c>
      <c r="AF827" s="1">
        <v>40851</v>
      </c>
      <c r="AG827" s="9" t="s">
        <v>697</v>
      </c>
      <c r="AH827" s="89" t="str">
        <f t="shared" si="160"/>
        <v>Complete</v>
      </c>
      <c r="AI827" s="1" t="s">
        <v>4508</v>
      </c>
      <c r="AJ827" s="1">
        <v>40966</v>
      </c>
      <c r="AK827" s="84" t="str">
        <f>IF(Q827="",IF(U827="N","N/A",IF(AL827="","TBD",IF(AL827="N/A","N/A",IF(ISNUMBER(AL827),"Complete","")))),"Removed")</f>
        <v>Complete</v>
      </c>
      <c r="AL827" s="94">
        <v>41030</v>
      </c>
      <c r="AM827" s="89" t="str">
        <f>IF(Q827="",IF(AO827="","TBD",IF(AO827="N/A","N/A",IF(ISNUMBER(AO827),"Complete","TBD"))),"N/A")</f>
        <v>Complete</v>
      </c>
      <c r="AN827" s="1">
        <v>41033</v>
      </c>
      <c r="AO827" s="93">
        <v>40938</v>
      </c>
      <c r="AP827" s="97" t="str">
        <f>IF(Q827="",IF(AK827="Complete",IF(AM827="TBD","Waiting on Router","Ready"),"Pending Fiber Completion"),"Removed")</f>
        <v>Ready</v>
      </c>
      <c r="AQ827" s="1">
        <v>41033</v>
      </c>
      <c r="AR827" s="7" t="s">
        <v>4707</v>
      </c>
      <c r="AS827" s="9">
        <v>1</v>
      </c>
      <c r="AT827" s="1"/>
      <c r="AU827" s="1"/>
      <c r="AV827" s="7"/>
    </row>
    <row r="828" spans="1:48">
      <c r="A828" s="1"/>
      <c r="B828" s="72" t="s">
        <v>2433</v>
      </c>
      <c r="C828" s="72" t="s">
        <v>175</v>
      </c>
      <c r="D828" s="72" t="s">
        <v>710</v>
      </c>
      <c r="E828" s="8" t="s">
        <v>2717</v>
      </c>
      <c r="F828" s="73" t="s">
        <v>1694</v>
      </c>
      <c r="G828" s="72" t="s">
        <v>4852</v>
      </c>
      <c r="H828" s="8" t="s">
        <v>47</v>
      </c>
      <c r="I828" s="8" t="s">
        <v>48</v>
      </c>
      <c r="J828" s="8">
        <v>26537</v>
      </c>
      <c r="K828" s="8" t="s">
        <v>2965</v>
      </c>
      <c r="L828" s="4" t="s">
        <v>3818</v>
      </c>
      <c r="M828" s="8" t="s">
        <v>3830</v>
      </c>
      <c r="N828" s="8" t="s">
        <v>4300</v>
      </c>
      <c r="O828" s="8">
        <v>1040</v>
      </c>
      <c r="P828" s="8"/>
      <c r="Q828" s="4"/>
      <c r="R828" s="4" t="s">
        <v>2727</v>
      </c>
      <c r="S828" s="8" t="s">
        <v>2714</v>
      </c>
      <c r="T828" s="1">
        <v>40648</v>
      </c>
      <c r="U828" s="77" t="str">
        <f t="shared" si="155"/>
        <v>Y</v>
      </c>
      <c r="V828" s="77" t="str">
        <f t="shared" si="161"/>
        <v>Y</v>
      </c>
      <c r="W828" s="32">
        <v>3357</v>
      </c>
      <c r="X828" s="8" t="s">
        <v>2756</v>
      </c>
      <c r="Y828" s="1"/>
      <c r="Z828" s="1">
        <v>40682</v>
      </c>
      <c r="AA828" s="84" t="str">
        <f t="shared" si="157"/>
        <v>Y</v>
      </c>
      <c r="AB828" s="33">
        <v>450</v>
      </c>
      <c r="AC828" s="15">
        <f t="shared" si="158"/>
        <v>450</v>
      </c>
      <c r="AD828" s="1">
        <v>40801</v>
      </c>
      <c r="AE828" s="92" t="str">
        <f t="shared" si="159"/>
        <v>Complete</v>
      </c>
      <c r="AF828" s="1">
        <v>40757</v>
      </c>
      <c r="AG828" s="8" t="s">
        <v>2756</v>
      </c>
      <c r="AH828" s="89" t="str">
        <f t="shared" si="160"/>
        <v>No Build Required</v>
      </c>
      <c r="AI828" s="1" t="s">
        <v>4508</v>
      </c>
      <c r="AJ828" s="1" t="s">
        <v>4508</v>
      </c>
      <c r="AK828" s="84" t="str">
        <f>IF(Q828="",IF(U828="N","N/A",IF(AL828="","TBD",IF(AL828="N/A","N/A",IF(ISNUMBER(AL828),"Complete","")))),"Removed")</f>
        <v>Complete</v>
      </c>
      <c r="AL828" s="93">
        <v>40801</v>
      </c>
      <c r="AM828" s="89" t="str">
        <f>IF(Q828="",IF(AO828="","TBD",IF(AO828="N/A","N/A",IF(ISNUMBER(AO828),"Complete","TBD"))),"N/A")</f>
        <v>Complete</v>
      </c>
      <c r="AN828" s="1">
        <v>40912</v>
      </c>
      <c r="AO828" s="93">
        <v>40892</v>
      </c>
      <c r="AP828" s="97" t="str">
        <f>IF(Q828="",IF(AK828="Complete",IF(AM828="TBD","Waiting on Router","Ready"),"Pending Fiber Completion"),"Removed")</f>
        <v>Ready</v>
      </c>
      <c r="AQ828" s="1">
        <v>40913</v>
      </c>
      <c r="AR828" s="4"/>
      <c r="AS828" s="9">
        <v>1</v>
      </c>
      <c r="AT828" s="1"/>
      <c r="AU828" s="1"/>
      <c r="AV828" s="4"/>
    </row>
    <row r="829" spans="1:48">
      <c r="A829" s="13"/>
      <c r="B829" s="75" t="s">
        <v>4576</v>
      </c>
      <c r="C829" s="75" t="s">
        <v>175</v>
      </c>
      <c r="D829" s="75" t="s">
        <v>4562</v>
      </c>
      <c r="E829" s="6" t="s">
        <v>2717</v>
      </c>
      <c r="F829" s="78" t="s">
        <v>4577</v>
      </c>
      <c r="G829" s="75" t="s">
        <v>4851</v>
      </c>
      <c r="H829" s="6" t="s">
        <v>6288</v>
      </c>
      <c r="I829" s="6" t="s">
        <v>668</v>
      </c>
      <c r="J829" s="6">
        <v>26537</v>
      </c>
      <c r="K829" s="6" t="s">
        <v>6289</v>
      </c>
      <c r="L829" s="11" t="s">
        <v>6290</v>
      </c>
      <c r="M829" s="6" t="s">
        <v>6289</v>
      </c>
      <c r="N829" s="6" t="s">
        <v>6291</v>
      </c>
      <c r="O829" s="6">
        <v>483</v>
      </c>
      <c r="P829" s="6" t="s">
        <v>4823</v>
      </c>
      <c r="Q829" s="11"/>
      <c r="R829" s="11" t="s">
        <v>4588</v>
      </c>
      <c r="S829" s="6"/>
      <c r="T829" s="13"/>
      <c r="U829" s="77" t="str">
        <f t="shared" si="155"/>
        <v>N</v>
      </c>
      <c r="V829" s="77" t="str">
        <f t="shared" si="161"/>
        <v>N/A</v>
      </c>
      <c r="W829" s="22"/>
      <c r="X829" s="6" t="s">
        <v>4508</v>
      </c>
      <c r="Y829" s="13"/>
      <c r="Z829" s="13"/>
      <c r="AA829" s="84" t="str">
        <f t="shared" si="157"/>
        <v>N/A</v>
      </c>
      <c r="AB829" s="23">
        <v>0</v>
      </c>
      <c r="AC829" s="15">
        <f t="shared" si="158"/>
        <v>0</v>
      </c>
      <c r="AD829" s="13"/>
      <c r="AE829" s="92" t="str">
        <f t="shared" si="159"/>
        <v>N/A</v>
      </c>
      <c r="AF829" s="13"/>
      <c r="AG829" s="6" t="s">
        <v>2756</v>
      </c>
      <c r="AH829" s="89" t="str">
        <f t="shared" si="160"/>
        <v>No Build Required</v>
      </c>
      <c r="AI829" s="1" t="s">
        <v>4508</v>
      </c>
      <c r="AJ829" s="1" t="s">
        <v>4508</v>
      </c>
      <c r="AK829" s="84" t="str">
        <f>IF(Q829="",IF(U829="N","N/A",IF(AL829="","TBD",IF(AL829="N/A","N/A",IF(ISNUMBER(AL829),"Complete","")))),"Removed")</f>
        <v>N/A</v>
      </c>
      <c r="AL829" s="93" t="s">
        <v>4508</v>
      </c>
      <c r="AM829" s="89" t="str">
        <f>IF(Q829="",IF(AO829="","TBD",IF(AO829="N/A","N/A",IF(ISNUMBER(AO829),"Complete","TBD"))),"N/A")</f>
        <v>Complete</v>
      </c>
      <c r="AN829" s="13"/>
      <c r="AO829" s="95">
        <v>41072</v>
      </c>
      <c r="AP829" s="97" t="str">
        <f>IF(Q829="",IF(AK829="N/A",IF(AM829="TBD","Waiting on Router","Ready"),"TBD"),"Removed")</f>
        <v>Ready</v>
      </c>
      <c r="AQ829" s="13"/>
      <c r="AR829" s="11" t="s">
        <v>4588</v>
      </c>
      <c r="AS829" s="11">
        <v>2</v>
      </c>
      <c r="AT829" s="13"/>
      <c r="AU829" s="13"/>
      <c r="AV829" s="11"/>
    </row>
    <row r="830" spans="1:48">
      <c r="A830" s="1"/>
      <c r="B830" s="72" t="s">
        <v>2434</v>
      </c>
      <c r="C830" s="72" t="s">
        <v>241</v>
      </c>
      <c r="D830" s="72" t="s">
        <v>1453</v>
      </c>
      <c r="E830" s="19" t="s">
        <v>2721</v>
      </c>
      <c r="F830" s="73" t="s">
        <v>1492</v>
      </c>
      <c r="G830" s="72" t="s">
        <v>4852</v>
      </c>
      <c r="H830" s="8" t="s">
        <v>1536</v>
      </c>
      <c r="I830" s="8" t="s">
        <v>127</v>
      </c>
      <c r="J830" s="8">
        <v>25213</v>
      </c>
      <c r="K830" s="8" t="s">
        <v>2964</v>
      </c>
      <c r="L830" s="4" t="s">
        <v>3649</v>
      </c>
      <c r="M830" s="8" t="s">
        <v>3650</v>
      </c>
      <c r="N830" s="8" t="s">
        <v>4252</v>
      </c>
      <c r="O830" s="8">
        <v>576</v>
      </c>
      <c r="P830" s="19" t="s">
        <v>4872</v>
      </c>
      <c r="Q830" s="4"/>
      <c r="R830" s="4" t="s">
        <v>2727</v>
      </c>
      <c r="S830" s="8" t="s">
        <v>2712</v>
      </c>
      <c r="T830" s="1">
        <v>40686</v>
      </c>
      <c r="U830" s="84" t="str">
        <f t="shared" si="155"/>
        <v>Y</v>
      </c>
      <c r="V830" s="84" t="str">
        <f t="shared" si="161"/>
        <v>Y</v>
      </c>
      <c r="W830" s="32">
        <v>6907</v>
      </c>
      <c r="X830" s="8" t="s">
        <v>697</v>
      </c>
      <c r="Y830" s="1">
        <v>40707</v>
      </c>
      <c r="Z830" s="1">
        <v>40729</v>
      </c>
      <c r="AA830" s="84" t="str">
        <f t="shared" si="157"/>
        <v>Y</v>
      </c>
      <c r="AB830" s="33">
        <v>520</v>
      </c>
      <c r="AC830" s="15">
        <f t="shared" si="158"/>
        <v>520</v>
      </c>
      <c r="AD830" s="1">
        <v>40773</v>
      </c>
      <c r="AE830" s="92" t="str">
        <f t="shared" si="159"/>
        <v>Complete</v>
      </c>
      <c r="AF830" s="1">
        <v>40757</v>
      </c>
      <c r="AG830" s="8" t="s">
        <v>2756</v>
      </c>
      <c r="AH830" s="89" t="str">
        <f t="shared" si="160"/>
        <v>No Build Required</v>
      </c>
      <c r="AI830" s="1" t="s">
        <v>4508</v>
      </c>
      <c r="AJ830" s="1" t="s">
        <v>4508</v>
      </c>
      <c r="AK830" s="84" t="str">
        <f>IF(Q830="",IF(U830="N","N/A",IF(AL830="","TBD",IF(AL830="N/A","N/A",IF(ISNUMBER(AL830),"Complete","")))),"Removed")</f>
        <v>Complete</v>
      </c>
      <c r="AL830" s="93">
        <v>40773</v>
      </c>
      <c r="AM830" s="89" t="str">
        <f>IF(Q830="",IF(AO830="","TBD",IF(AO830="N/A","N/A",IF(ISNUMBER(AO830),"Complete","TBD"))),"N/A")</f>
        <v>Complete</v>
      </c>
      <c r="AN830" s="1">
        <v>41131</v>
      </c>
      <c r="AO830" s="93">
        <v>41114</v>
      </c>
      <c r="AP830" s="97" t="str">
        <f>IF(Q830="",IF(AK830="Complete",IF(AM830="TBD","Waiting on Router","Ready"),"Pending Fiber Completion"),"Removed")</f>
        <v>Ready</v>
      </c>
      <c r="AQ830" s="1">
        <v>41131</v>
      </c>
      <c r="AR830" s="4"/>
      <c r="AS830" s="9">
        <v>1</v>
      </c>
      <c r="AT830" s="1"/>
      <c r="AU830" s="1"/>
      <c r="AV830" s="4"/>
    </row>
    <row r="831" spans="1:48">
      <c r="A831" s="1"/>
      <c r="B831" s="72" t="s">
        <v>2435</v>
      </c>
      <c r="C831" s="72" t="s">
        <v>241</v>
      </c>
      <c r="D831" s="72" t="s">
        <v>1426</v>
      </c>
      <c r="E831" s="19" t="s">
        <v>2721</v>
      </c>
      <c r="F831" s="73" t="s">
        <v>1443</v>
      </c>
      <c r="G831" s="72" t="s">
        <v>4852</v>
      </c>
      <c r="H831" s="8" t="s">
        <v>1444</v>
      </c>
      <c r="I831" s="8" t="s">
        <v>100</v>
      </c>
      <c r="J831" s="8">
        <v>25213</v>
      </c>
      <c r="K831" s="8" t="s">
        <v>2963</v>
      </c>
      <c r="L831" s="4" t="s">
        <v>4031</v>
      </c>
      <c r="M831" s="8"/>
      <c r="N831" s="8" t="s">
        <v>4519</v>
      </c>
      <c r="O831" s="8">
        <v>480</v>
      </c>
      <c r="P831" s="19"/>
      <c r="Q831" s="4"/>
      <c r="R831" s="4" t="s">
        <v>2727</v>
      </c>
      <c r="S831" s="8" t="s">
        <v>1727</v>
      </c>
      <c r="T831" s="1">
        <v>40686</v>
      </c>
      <c r="U831" s="84" t="str">
        <f t="shared" si="155"/>
        <v>Y</v>
      </c>
      <c r="V831" s="84" t="str">
        <f t="shared" si="161"/>
        <v>Y</v>
      </c>
      <c r="W831" s="32">
        <v>25514.6</v>
      </c>
      <c r="X831" s="8" t="s">
        <v>697</v>
      </c>
      <c r="Y831" s="1">
        <v>40707</v>
      </c>
      <c r="Z831" s="1">
        <v>40729</v>
      </c>
      <c r="AA831" s="84" t="str">
        <f t="shared" si="157"/>
        <v>Y</v>
      </c>
      <c r="AB831" s="33">
        <v>2963</v>
      </c>
      <c r="AC831" s="15">
        <f t="shared" si="158"/>
        <v>2963</v>
      </c>
      <c r="AD831" s="1">
        <v>40773</v>
      </c>
      <c r="AE831" s="92" t="str">
        <f t="shared" si="159"/>
        <v>Complete</v>
      </c>
      <c r="AF831" s="1">
        <v>40759</v>
      </c>
      <c r="AG831" s="8" t="s">
        <v>2756</v>
      </c>
      <c r="AH831" s="89" t="str">
        <f t="shared" si="160"/>
        <v>No Build Required</v>
      </c>
      <c r="AI831" s="1" t="s">
        <v>4508</v>
      </c>
      <c r="AJ831" s="1" t="s">
        <v>4508</v>
      </c>
      <c r="AK831" s="84" t="str">
        <f>IF(Q831="",IF(U831="N","N/A",IF(AL831="","TBD",IF(AL831="N/A","N/A",IF(ISNUMBER(AL831),"Complete","")))),"Removed")</f>
        <v>Complete</v>
      </c>
      <c r="AL831" s="93">
        <v>40773</v>
      </c>
      <c r="AM831" s="89" t="str">
        <f>IF(Q831="",IF(AO831="","TBD",IF(AO831="N/A","N/A",IF(ISNUMBER(AO831),"Complete","TBD"))),"N/A")</f>
        <v>Complete</v>
      </c>
      <c r="AN831" s="1"/>
      <c r="AO831" s="93">
        <v>41221</v>
      </c>
      <c r="AP831" s="97" t="str">
        <f>IF(Q831="",IF(AK831="Complete",IF(AM831="TBD","Waiting on Router","Ready"),"Pending Fiber Completion"),"Removed")</f>
        <v>Ready</v>
      </c>
      <c r="AQ831" s="1"/>
      <c r="AR831" s="4"/>
      <c r="AS831" s="9">
        <v>1</v>
      </c>
      <c r="AT831" s="1"/>
      <c r="AU831" s="1"/>
      <c r="AV831" s="4"/>
    </row>
    <row r="832" spans="1:48">
      <c r="A832" s="2"/>
      <c r="B832" s="73" t="s">
        <v>2436</v>
      </c>
      <c r="C832" s="73" t="s">
        <v>241</v>
      </c>
      <c r="D832" s="73" t="s">
        <v>763</v>
      </c>
      <c r="E832" s="4" t="s">
        <v>2721</v>
      </c>
      <c r="F832" s="73" t="s">
        <v>389</v>
      </c>
      <c r="G832" s="73" t="s">
        <v>4852</v>
      </c>
      <c r="H832" s="4" t="s">
        <v>390</v>
      </c>
      <c r="I832" s="4" t="s">
        <v>391</v>
      </c>
      <c r="J832" s="4"/>
      <c r="K832" s="4" t="s">
        <v>2962</v>
      </c>
      <c r="L832" s="4"/>
      <c r="M832" s="4"/>
      <c r="N832" s="4" t="s">
        <v>4095</v>
      </c>
      <c r="O832" s="4">
        <v>734</v>
      </c>
      <c r="P832" s="4"/>
      <c r="Q832" s="4"/>
      <c r="R832" s="4" t="s">
        <v>2727</v>
      </c>
      <c r="S832" s="4" t="s">
        <v>2712</v>
      </c>
      <c r="T832" s="2">
        <v>40856</v>
      </c>
      <c r="U832" s="86" t="str">
        <f t="shared" si="155"/>
        <v>Y</v>
      </c>
      <c r="V832" s="86" t="str">
        <f t="shared" si="161"/>
        <v>Y</v>
      </c>
      <c r="W832" s="34">
        <v>7601.35</v>
      </c>
      <c r="X832" s="4" t="s">
        <v>2756</v>
      </c>
      <c r="Y832" s="2"/>
      <c r="Z832" s="2">
        <v>40954</v>
      </c>
      <c r="AA832" s="84" t="str">
        <f t="shared" si="157"/>
        <v>Y</v>
      </c>
      <c r="AB832" s="35">
        <v>670</v>
      </c>
      <c r="AC832" s="15">
        <f t="shared" si="158"/>
        <v>670</v>
      </c>
      <c r="AD832" s="2">
        <v>41122</v>
      </c>
      <c r="AE832" s="92" t="str">
        <f t="shared" si="159"/>
        <v>Complete</v>
      </c>
      <c r="AF832" s="2">
        <v>40988</v>
      </c>
      <c r="AG832" s="4" t="s">
        <v>2756</v>
      </c>
      <c r="AH832" s="89" t="str">
        <f t="shared" si="160"/>
        <v>No Build Required</v>
      </c>
      <c r="AI832" s="1" t="s">
        <v>4508</v>
      </c>
      <c r="AJ832" s="1" t="s">
        <v>4508</v>
      </c>
      <c r="AK832" s="84" t="str">
        <f>IF(Q832="",IF(U832="N","N/A",IF(AL832="","TBD",IF(AL832="N/A","N/A",IF(ISNUMBER(AL832),"Complete","")))),"Removed")</f>
        <v>Complete</v>
      </c>
      <c r="AL832" s="94">
        <v>40988</v>
      </c>
      <c r="AM832" s="89" t="str">
        <f>IF(Q832="",IF(AO832="","TBD",IF(AO832="N/A","N/A",IF(ISNUMBER(AO832),"Complete","TBD"))),"N/A")</f>
        <v>Complete</v>
      </c>
      <c r="AN832" s="2">
        <v>40991</v>
      </c>
      <c r="AO832" s="94">
        <v>40948</v>
      </c>
      <c r="AP832" s="97" t="str">
        <f>IF(Q832="",IF(AK832="Complete",IF(AM832="TBD","Waiting on Router","Ready"),"Pending Fiber Completion"),"Removed")</f>
        <v>Ready</v>
      </c>
      <c r="AQ832" s="2">
        <v>40991</v>
      </c>
      <c r="AR832" s="4"/>
      <c r="AS832" s="7">
        <v>1</v>
      </c>
      <c r="AT832" s="2"/>
      <c r="AU832" s="2"/>
      <c r="AV832" s="4"/>
    </row>
    <row r="833" spans="1:48">
      <c r="A833" s="2"/>
      <c r="B833" s="73" t="s">
        <v>2437</v>
      </c>
      <c r="C833" s="73" t="s">
        <v>241</v>
      </c>
      <c r="D833" s="73" t="s">
        <v>763</v>
      </c>
      <c r="E833" s="4" t="s">
        <v>2721</v>
      </c>
      <c r="F833" s="73" t="s">
        <v>425</v>
      </c>
      <c r="G833" s="73" t="s">
        <v>4852</v>
      </c>
      <c r="H833" s="4" t="s">
        <v>426</v>
      </c>
      <c r="I833" s="4" t="s">
        <v>427</v>
      </c>
      <c r="J833" s="4">
        <v>25526</v>
      </c>
      <c r="K833" s="4" t="s">
        <v>2961</v>
      </c>
      <c r="L833" s="4"/>
      <c r="M833" s="4"/>
      <c r="N833" s="4" t="s">
        <v>4134</v>
      </c>
      <c r="O833" s="4">
        <v>744</v>
      </c>
      <c r="P833" s="4"/>
      <c r="Q833" s="4"/>
      <c r="R833" s="4" t="s">
        <v>2727</v>
      </c>
      <c r="S833" s="4" t="s">
        <v>2712</v>
      </c>
      <c r="T833" s="2">
        <v>40878</v>
      </c>
      <c r="U833" s="86" t="str">
        <f t="shared" si="155"/>
        <v>Y</v>
      </c>
      <c r="V833" s="86" t="str">
        <f t="shared" si="161"/>
        <v>Y</v>
      </c>
      <c r="W833" s="34">
        <v>49567.19</v>
      </c>
      <c r="X833" s="4" t="s">
        <v>2756</v>
      </c>
      <c r="Y833" s="2"/>
      <c r="Z833" s="2">
        <v>40975</v>
      </c>
      <c r="AA833" s="84" t="str">
        <f t="shared" si="157"/>
        <v>Y</v>
      </c>
      <c r="AB833" s="35">
        <v>2778</v>
      </c>
      <c r="AC833" s="15">
        <f t="shared" si="158"/>
        <v>2778</v>
      </c>
      <c r="AD833" s="2">
        <v>41122</v>
      </c>
      <c r="AE833" s="92" t="str">
        <f t="shared" si="159"/>
        <v>Complete</v>
      </c>
      <c r="AF833" s="2"/>
      <c r="AG833" s="4" t="s">
        <v>2756</v>
      </c>
      <c r="AH833" s="89" t="str">
        <f t="shared" si="160"/>
        <v>No Build Required</v>
      </c>
      <c r="AI833" s="1" t="s">
        <v>4508</v>
      </c>
      <c r="AJ833" s="1" t="s">
        <v>4508</v>
      </c>
      <c r="AK833" s="84" t="str">
        <f>IF(Q833="",IF(U833="N","N/A",IF(AL833="","TBD",IF(AL833="N/A","N/A",IF(ISNUMBER(AL833),"Complete","")))),"Removed")</f>
        <v>Complete</v>
      </c>
      <c r="AL833" s="94">
        <v>41198</v>
      </c>
      <c r="AM833" s="89" t="str">
        <f>IF(Q833="",IF(AO833="","TBD",IF(AO833="N/A","N/A",IF(ISNUMBER(AO833),"Complete","TBD"))),"N/A")</f>
        <v>Complete</v>
      </c>
      <c r="AN833" s="2"/>
      <c r="AO833" s="94">
        <v>40946</v>
      </c>
      <c r="AP833" s="97" t="str">
        <f>IF(Q833="",IF(AK833="Complete",IF(AM833="TBD","Waiting on Router","Ready"),"Pending Fiber Completion"),"Removed")</f>
        <v>Ready</v>
      </c>
      <c r="AQ833" s="2"/>
      <c r="AR833" s="4"/>
      <c r="AS833" s="7">
        <v>1</v>
      </c>
      <c r="AT833" s="2"/>
      <c r="AU833" s="2"/>
      <c r="AV833" s="4"/>
    </row>
    <row r="834" spans="1:48">
      <c r="A834" s="2"/>
      <c r="B834" s="73" t="s">
        <v>2438</v>
      </c>
      <c r="C834" s="73" t="s">
        <v>241</v>
      </c>
      <c r="D834" s="73" t="s">
        <v>763</v>
      </c>
      <c r="E834" s="4" t="s">
        <v>2721</v>
      </c>
      <c r="F834" s="73" t="s">
        <v>473</v>
      </c>
      <c r="G834" s="73" t="s">
        <v>4852</v>
      </c>
      <c r="H834" s="4" t="s">
        <v>474</v>
      </c>
      <c r="I834" s="4" t="s">
        <v>475</v>
      </c>
      <c r="J834" s="4"/>
      <c r="K834" s="4" t="s">
        <v>2960</v>
      </c>
      <c r="L834" s="4"/>
      <c r="M834" s="4"/>
      <c r="N834" s="4" t="s">
        <v>4180</v>
      </c>
      <c r="O834" s="4">
        <v>685</v>
      </c>
      <c r="P834" s="4"/>
      <c r="Q834" s="4"/>
      <c r="R834" s="4" t="s">
        <v>2727</v>
      </c>
      <c r="S834" s="4" t="s">
        <v>2712</v>
      </c>
      <c r="T834" s="2">
        <v>40875</v>
      </c>
      <c r="U834" s="86" t="str">
        <f t="shared" si="155"/>
        <v>Y</v>
      </c>
      <c r="V834" s="86" t="str">
        <f t="shared" si="161"/>
        <v>Y</v>
      </c>
      <c r="W834" s="34">
        <v>12843.41</v>
      </c>
      <c r="X834" s="4" t="s">
        <v>2756</v>
      </c>
      <c r="Y834" s="2"/>
      <c r="Z834" s="2">
        <v>40975</v>
      </c>
      <c r="AA834" s="84" t="str">
        <f t="shared" si="157"/>
        <v>Y</v>
      </c>
      <c r="AB834" s="35">
        <v>1275</v>
      </c>
      <c r="AC834" s="15">
        <f t="shared" si="158"/>
        <v>1275</v>
      </c>
      <c r="AD834" s="2">
        <v>41122</v>
      </c>
      <c r="AE834" s="92" t="str">
        <f t="shared" si="159"/>
        <v>Complete</v>
      </c>
      <c r="AF834" s="2">
        <v>41038</v>
      </c>
      <c r="AG834" s="4" t="s">
        <v>697</v>
      </c>
      <c r="AH834" s="89" t="str">
        <f t="shared" si="160"/>
        <v>Complete</v>
      </c>
      <c r="AI834" s="2">
        <v>41074</v>
      </c>
      <c r="AJ834" s="2">
        <v>41246</v>
      </c>
      <c r="AK834" s="84" t="str">
        <f>IF(Q834="",IF(U834="N","N/A",IF(AL834="","TBD",IF(AL834="N/A","N/A",IF(ISNUMBER(AL834),"Complete","")))),"Removed")</f>
        <v>Complete</v>
      </c>
      <c r="AL834" s="94">
        <v>41207</v>
      </c>
      <c r="AM834" s="89" t="str">
        <f>IF(Q834="",IF(AO834="","TBD",IF(AO834="N/A","N/A",IF(ISNUMBER(AO834),"Complete","TBD"))),"N/A")</f>
        <v>Complete</v>
      </c>
      <c r="AN834" s="2"/>
      <c r="AO834" s="94">
        <v>40843</v>
      </c>
      <c r="AP834" s="97" t="str">
        <f>IF(Q834="",IF(AK834="Complete",IF(AM834="TBD","Waiting on Router","Ready"),"Pending Fiber Completion"),"Removed")</f>
        <v>Ready</v>
      </c>
      <c r="AQ834" s="2"/>
      <c r="AR834" s="4"/>
      <c r="AS834" s="7">
        <v>1</v>
      </c>
      <c r="AT834" s="2"/>
      <c r="AU834" s="2"/>
      <c r="AV834" s="4"/>
    </row>
    <row r="835" spans="1:48" ht="47.25">
      <c r="A835" s="2"/>
      <c r="B835" s="73" t="s">
        <v>2439</v>
      </c>
      <c r="C835" s="73" t="s">
        <v>241</v>
      </c>
      <c r="D835" s="73" t="s">
        <v>763</v>
      </c>
      <c r="E835" s="4" t="s">
        <v>2721</v>
      </c>
      <c r="F835" s="73" t="s">
        <v>505</v>
      </c>
      <c r="G835" s="73" t="s">
        <v>4852</v>
      </c>
      <c r="H835" s="4" t="s">
        <v>506</v>
      </c>
      <c r="I835" s="4" t="s">
        <v>427</v>
      </c>
      <c r="J835" s="4">
        <v>25526</v>
      </c>
      <c r="K835" s="4" t="s">
        <v>2959</v>
      </c>
      <c r="L835" s="4"/>
      <c r="M835" s="4"/>
      <c r="N835" s="4" t="s">
        <v>4183</v>
      </c>
      <c r="O835" s="4">
        <v>763</v>
      </c>
      <c r="P835" s="4"/>
      <c r="Q835" s="4"/>
      <c r="R835" s="4" t="s">
        <v>2727</v>
      </c>
      <c r="S835" s="4" t="s">
        <v>2712</v>
      </c>
      <c r="T835" s="2">
        <v>40856</v>
      </c>
      <c r="U835" s="86" t="str">
        <f t="shared" si="155"/>
        <v>Y</v>
      </c>
      <c r="V835" s="86" t="str">
        <f t="shared" si="161"/>
        <v>Y</v>
      </c>
      <c r="W835" s="34">
        <v>14237.04</v>
      </c>
      <c r="X835" s="4" t="s">
        <v>2756</v>
      </c>
      <c r="Y835" s="2"/>
      <c r="Z835" s="2">
        <v>40975</v>
      </c>
      <c r="AA835" s="84" t="str">
        <f t="shared" si="157"/>
        <v>Y</v>
      </c>
      <c r="AB835" s="35">
        <v>589</v>
      </c>
      <c r="AC835" s="15">
        <f t="shared" si="158"/>
        <v>589</v>
      </c>
      <c r="AD835" s="2">
        <v>41122</v>
      </c>
      <c r="AE835" s="92" t="str">
        <f t="shared" si="159"/>
        <v>Complete</v>
      </c>
      <c r="AF835" s="2">
        <v>41033</v>
      </c>
      <c r="AG835" s="4" t="s">
        <v>697</v>
      </c>
      <c r="AH835" s="89" t="str">
        <f t="shared" si="160"/>
        <v>Complete</v>
      </c>
      <c r="AI835" s="2">
        <v>41169</v>
      </c>
      <c r="AJ835" s="2">
        <v>41205</v>
      </c>
      <c r="AK835" s="84" t="str">
        <f>IF(Q835="",IF(U835="N","N/A",IF(AL835="","TBD",IF(AL835="N/A","N/A",IF(ISNUMBER(AL835),"Complete","")))),"Removed")</f>
        <v>Complete</v>
      </c>
      <c r="AL835" s="94">
        <v>41207</v>
      </c>
      <c r="AM835" s="89" t="str">
        <f>IF(Q835="",IF(AO835="","TBD",IF(AO835="N/A","N/A",IF(ISNUMBER(AO835),"Complete","TBD"))),"N/A")</f>
        <v>Complete</v>
      </c>
      <c r="AN835" s="2"/>
      <c r="AO835" s="94">
        <v>41023</v>
      </c>
      <c r="AP835" s="97" t="str">
        <f>IF(Q835="",IF(AK835="Complete",IF(AM835="TBD","Waiting on Router","Ready"),"Pending Fiber Completion"),"Removed")</f>
        <v>Ready</v>
      </c>
      <c r="AQ835" s="2"/>
      <c r="AR835" s="4" t="s">
        <v>4913</v>
      </c>
      <c r="AS835" s="7">
        <v>1</v>
      </c>
      <c r="AT835" s="2"/>
      <c r="AU835" s="2"/>
      <c r="AV835" s="4"/>
    </row>
    <row r="836" spans="1:48">
      <c r="A836" s="2"/>
      <c r="B836" s="73" t="s">
        <v>2440</v>
      </c>
      <c r="C836" s="73" t="s">
        <v>241</v>
      </c>
      <c r="D836" s="73" t="s">
        <v>763</v>
      </c>
      <c r="E836" s="4" t="s">
        <v>2721</v>
      </c>
      <c r="F836" s="73" t="s">
        <v>542</v>
      </c>
      <c r="G836" s="73" t="s">
        <v>4852</v>
      </c>
      <c r="H836" s="4" t="s">
        <v>543</v>
      </c>
      <c r="I836" s="4" t="s">
        <v>544</v>
      </c>
      <c r="J836" s="4"/>
      <c r="K836" s="4" t="s">
        <v>2958</v>
      </c>
      <c r="L836" s="4"/>
      <c r="M836" s="4"/>
      <c r="N836" s="4" t="s">
        <v>4888</v>
      </c>
      <c r="O836" s="4">
        <v>667</v>
      </c>
      <c r="P836" s="4"/>
      <c r="Q836" s="4"/>
      <c r="R836" s="4" t="s">
        <v>2727</v>
      </c>
      <c r="S836" s="4" t="s">
        <v>2712</v>
      </c>
      <c r="T836" s="2">
        <v>40641</v>
      </c>
      <c r="U836" s="86" t="str">
        <f t="shared" si="155"/>
        <v>Y</v>
      </c>
      <c r="V836" s="86" t="str">
        <f t="shared" si="161"/>
        <v>Y</v>
      </c>
      <c r="W836" s="34">
        <v>9004.44</v>
      </c>
      <c r="X836" s="4" t="s">
        <v>2756</v>
      </c>
      <c r="Y836" s="2"/>
      <c r="Z836" s="2">
        <v>40723</v>
      </c>
      <c r="AA836" s="84" t="str">
        <f t="shared" si="157"/>
        <v>Y</v>
      </c>
      <c r="AB836" s="35">
        <v>980</v>
      </c>
      <c r="AC836" s="15">
        <f t="shared" si="158"/>
        <v>980</v>
      </c>
      <c r="AD836" s="2">
        <v>40655</v>
      </c>
      <c r="AE836" s="92" t="str">
        <f t="shared" si="159"/>
        <v>Complete</v>
      </c>
      <c r="AF836" s="2">
        <v>40650</v>
      </c>
      <c r="AG836" s="4" t="s">
        <v>2756</v>
      </c>
      <c r="AH836" s="89" t="str">
        <f t="shared" si="160"/>
        <v>No Build Required</v>
      </c>
      <c r="AI836" s="1" t="s">
        <v>4508</v>
      </c>
      <c r="AJ836" s="1" t="s">
        <v>4508</v>
      </c>
      <c r="AK836" s="84" t="str">
        <f>IF(Q836="",IF(U836="N","N/A",IF(AL836="","TBD",IF(AL836="N/A","N/A",IF(ISNUMBER(AL836),"Complete","")))),"Removed")</f>
        <v>Complete</v>
      </c>
      <c r="AL836" s="94">
        <v>40655</v>
      </c>
      <c r="AM836" s="89" t="str">
        <f>IF(Q836="",IF(AO836="","TBD",IF(AO836="N/A","N/A",IF(ISNUMBER(AO836),"Complete","TBD"))),"N/A")</f>
        <v>Complete</v>
      </c>
      <c r="AN836" s="2">
        <v>40912</v>
      </c>
      <c r="AO836" s="94">
        <v>40721</v>
      </c>
      <c r="AP836" s="97" t="str">
        <f>IF(Q836="",IF(AK836="Complete",IF(AM836="TBD","Waiting on Router","Ready"),"Pending Fiber Completion"),"Removed")</f>
        <v>Ready</v>
      </c>
      <c r="AQ836" s="2">
        <v>40913</v>
      </c>
      <c r="AR836" s="4" t="s">
        <v>4037</v>
      </c>
      <c r="AS836" s="7">
        <v>1</v>
      </c>
      <c r="AT836" s="2"/>
      <c r="AU836" s="2"/>
      <c r="AV836" s="4"/>
    </row>
    <row r="837" spans="1:48">
      <c r="A837" s="1"/>
      <c r="B837" s="74" t="s">
        <v>2441</v>
      </c>
      <c r="C837" s="74" t="s">
        <v>241</v>
      </c>
      <c r="D837" s="74" t="s">
        <v>761</v>
      </c>
      <c r="E837" s="9" t="s">
        <v>2721</v>
      </c>
      <c r="F837" s="79" t="s">
        <v>242</v>
      </c>
      <c r="G837" s="74" t="s">
        <v>4852</v>
      </c>
      <c r="H837" s="9" t="s">
        <v>99</v>
      </c>
      <c r="I837" s="9" t="s">
        <v>100</v>
      </c>
      <c r="J837" s="9">
        <v>25213</v>
      </c>
      <c r="K837" s="9" t="s">
        <v>2957</v>
      </c>
      <c r="L837" s="7" t="s">
        <v>3936</v>
      </c>
      <c r="M837" s="9" t="s">
        <v>3937</v>
      </c>
      <c r="N837" s="9" t="s">
        <v>4624</v>
      </c>
      <c r="O837" s="9">
        <v>1378</v>
      </c>
      <c r="P837" s="9"/>
      <c r="Q837" s="7"/>
      <c r="R837" s="7" t="s">
        <v>2727</v>
      </c>
      <c r="S837" s="9"/>
      <c r="T837" s="1">
        <v>40686</v>
      </c>
      <c r="U837" s="87" t="str">
        <f t="shared" si="155"/>
        <v>Y</v>
      </c>
      <c r="V837" s="87" t="str">
        <f t="shared" si="161"/>
        <v>Y</v>
      </c>
      <c r="W837" s="32">
        <v>19540</v>
      </c>
      <c r="X837" s="9" t="s">
        <v>697</v>
      </c>
      <c r="Y837" s="1">
        <v>40707</v>
      </c>
      <c r="Z837" s="1">
        <v>40729</v>
      </c>
      <c r="AA837" s="84" t="str">
        <f t="shared" si="157"/>
        <v>Y</v>
      </c>
      <c r="AB837" s="33">
        <v>1845</v>
      </c>
      <c r="AC837" s="15">
        <f t="shared" si="158"/>
        <v>1845</v>
      </c>
      <c r="AD837" s="1">
        <v>40773</v>
      </c>
      <c r="AE837" s="92" t="str">
        <f t="shared" si="159"/>
        <v>Complete</v>
      </c>
      <c r="AF837" s="1">
        <v>40773</v>
      </c>
      <c r="AG837" s="9" t="s">
        <v>2756</v>
      </c>
      <c r="AH837" s="89" t="str">
        <f t="shared" si="160"/>
        <v>No Build Required</v>
      </c>
      <c r="AI837" s="1" t="s">
        <v>4508</v>
      </c>
      <c r="AJ837" s="1" t="s">
        <v>4508</v>
      </c>
      <c r="AK837" s="84" t="str">
        <f>IF(Q837="",IF(U837="N","N/A",IF(AL837="","TBD",IF(AL837="N/A","N/A",IF(ISNUMBER(AL837),"Complete","")))),"Removed")</f>
        <v>Complete</v>
      </c>
      <c r="AL837" s="93">
        <v>40773</v>
      </c>
      <c r="AM837" s="89" t="str">
        <f>IF(Q837="",IF(AO837="","TBD",IF(AO837="N/A","N/A",IF(ISNUMBER(AO837),"Complete","TBD"))),"N/A")</f>
        <v>Complete</v>
      </c>
      <c r="AN837" s="1">
        <v>40956</v>
      </c>
      <c r="AO837" s="93">
        <v>40938</v>
      </c>
      <c r="AP837" s="97" t="str">
        <f>IF(Q837="",IF(AK837="Complete",IF(AM837="TBD","Waiting on Router","Ready"),"Pending Fiber Completion"),"Removed")</f>
        <v>Ready</v>
      </c>
      <c r="AQ837" s="1">
        <v>40956</v>
      </c>
      <c r="AR837" s="7"/>
      <c r="AS837" s="9">
        <v>1</v>
      </c>
      <c r="AT837" s="1"/>
      <c r="AU837" s="1"/>
      <c r="AV837" s="7"/>
    </row>
    <row r="838" spans="1:48">
      <c r="A838" s="1"/>
      <c r="B838" s="72" t="s">
        <v>2442</v>
      </c>
      <c r="C838" s="72" t="s">
        <v>241</v>
      </c>
      <c r="D838" s="72" t="s">
        <v>710</v>
      </c>
      <c r="E838" s="8" t="s">
        <v>2721</v>
      </c>
      <c r="F838" s="73" t="s">
        <v>1695</v>
      </c>
      <c r="G838" s="72" t="s">
        <v>4852</v>
      </c>
      <c r="H838" s="8" t="s">
        <v>99</v>
      </c>
      <c r="I838" s="8" t="s">
        <v>100</v>
      </c>
      <c r="J838" s="8">
        <v>25213</v>
      </c>
      <c r="K838" s="8" t="s">
        <v>2956</v>
      </c>
      <c r="L838" s="4" t="s">
        <v>3819</v>
      </c>
      <c r="M838" s="8" t="s">
        <v>3831</v>
      </c>
      <c r="N838" s="8" t="s">
        <v>4302</v>
      </c>
      <c r="O838" s="8">
        <v>1069</v>
      </c>
      <c r="P838" s="8"/>
      <c r="Q838" s="4"/>
      <c r="R838" s="4" t="s">
        <v>2727</v>
      </c>
      <c r="S838" s="8" t="s">
        <v>2714</v>
      </c>
      <c r="T838" s="1">
        <v>40819</v>
      </c>
      <c r="U838" s="77" t="str">
        <f t="shared" si="155"/>
        <v>Y</v>
      </c>
      <c r="V838" s="77" t="str">
        <f t="shared" si="161"/>
        <v>Y</v>
      </c>
      <c r="W838" s="32">
        <v>23206</v>
      </c>
      <c r="X838" s="8" t="s">
        <v>2756</v>
      </c>
      <c r="Y838" s="1"/>
      <c r="Z838" s="1">
        <v>40954</v>
      </c>
      <c r="AA838" s="84" t="str">
        <f t="shared" si="157"/>
        <v>Y</v>
      </c>
      <c r="AB838" s="33">
        <v>1506</v>
      </c>
      <c r="AC838" s="15">
        <f t="shared" si="158"/>
        <v>1506</v>
      </c>
      <c r="AD838" s="1">
        <v>41122</v>
      </c>
      <c r="AE838" s="92" t="str">
        <f t="shared" si="159"/>
        <v>Complete</v>
      </c>
      <c r="AF838" s="1">
        <v>40983</v>
      </c>
      <c r="AG838" s="8" t="s">
        <v>697</v>
      </c>
      <c r="AH838" s="89" t="str">
        <f t="shared" si="160"/>
        <v>Complete</v>
      </c>
      <c r="AI838" s="1">
        <v>41040</v>
      </c>
      <c r="AJ838" s="1">
        <v>41092</v>
      </c>
      <c r="AK838" s="84" t="str">
        <f>IF(Q838="",IF(U838="N","N/A",IF(AL838="","TBD",IF(AL838="N/A","N/A",IF(ISNUMBER(AL838),"Complete","")))),"Removed")</f>
        <v>Complete</v>
      </c>
      <c r="AL838" s="94">
        <v>41101</v>
      </c>
      <c r="AM838" s="89" t="str">
        <f>IF(Q838="",IF(AO838="","TBD",IF(AO838="N/A","N/A",IF(ISNUMBER(AO838),"Complete","TBD"))),"N/A")</f>
        <v>Complete</v>
      </c>
      <c r="AN838" s="1">
        <v>41124</v>
      </c>
      <c r="AO838" s="93">
        <v>40928</v>
      </c>
      <c r="AP838" s="97" t="str">
        <f>IF(Q838="",IF(AK838="Complete",IF(AM838="TBD","Waiting on Router","Ready"),"Pending Fiber Completion"),"Removed")</f>
        <v>Ready</v>
      </c>
      <c r="AQ838" s="1">
        <v>41124</v>
      </c>
      <c r="AR838" s="4"/>
      <c r="AS838" s="9">
        <v>1</v>
      </c>
      <c r="AT838" s="1"/>
      <c r="AU838" s="1"/>
      <c r="AV838" s="4"/>
    </row>
    <row r="839" spans="1:48">
      <c r="A839" s="13"/>
      <c r="B839" s="75" t="s">
        <v>2443</v>
      </c>
      <c r="C839" s="75" t="s">
        <v>241</v>
      </c>
      <c r="D839" s="75" t="s">
        <v>1554</v>
      </c>
      <c r="E839" s="6" t="s">
        <v>2721</v>
      </c>
      <c r="F839" s="78" t="s">
        <v>1580</v>
      </c>
      <c r="G839" s="75" t="s">
        <v>4852</v>
      </c>
      <c r="H839" s="6" t="s">
        <v>1581</v>
      </c>
      <c r="I839" s="6" t="s">
        <v>427</v>
      </c>
      <c r="J839" s="6">
        <v>25526</v>
      </c>
      <c r="K839" s="6" t="s">
        <v>2955</v>
      </c>
      <c r="L839" s="11"/>
      <c r="M839" s="6"/>
      <c r="N839" s="6" t="s">
        <v>3868</v>
      </c>
      <c r="O839" s="6">
        <v>865</v>
      </c>
      <c r="P839" s="6" t="s">
        <v>3968</v>
      </c>
      <c r="Q839" s="11"/>
      <c r="R839" s="11" t="s">
        <v>2727</v>
      </c>
      <c r="S839" s="6" t="s">
        <v>2715</v>
      </c>
      <c r="T839" s="13">
        <v>40885</v>
      </c>
      <c r="U839" s="89" t="str">
        <f t="shared" si="155"/>
        <v>Y</v>
      </c>
      <c r="V839" s="89" t="str">
        <f t="shared" si="161"/>
        <v>Y</v>
      </c>
      <c r="W839" s="22">
        <v>8036.08</v>
      </c>
      <c r="X839" s="6" t="s">
        <v>2756</v>
      </c>
      <c r="Y839" s="13"/>
      <c r="Z839" s="13">
        <v>40975</v>
      </c>
      <c r="AA839" s="84" t="str">
        <f t="shared" si="157"/>
        <v>Y</v>
      </c>
      <c r="AB839" s="23">
        <v>825</v>
      </c>
      <c r="AC839" s="15">
        <f t="shared" si="158"/>
        <v>825</v>
      </c>
      <c r="AD839" s="13">
        <v>41122</v>
      </c>
      <c r="AE839" s="92" t="str">
        <f t="shared" si="159"/>
        <v>Complete</v>
      </c>
      <c r="AF839" s="13">
        <v>41064</v>
      </c>
      <c r="AG839" s="6" t="s">
        <v>697</v>
      </c>
      <c r="AH839" s="89" t="str">
        <f t="shared" si="160"/>
        <v>Complete</v>
      </c>
      <c r="AI839" s="13">
        <v>41101</v>
      </c>
      <c r="AJ839" s="13">
        <v>41246</v>
      </c>
      <c r="AK839" s="84" t="str">
        <f>IF(Q839="",IF(U839="N","N/A",IF(AL839="","TBD",IF(AL839="N/A","N/A",IF(ISNUMBER(AL839),"Complete","")))),"Removed")</f>
        <v>Complete</v>
      </c>
      <c r="AL839" s="96">
        <v>41213</v>
      </c>
      <c r="AM839" s="89" t="str">
        <f>IF(Q839="",IF(AO839="","TBD",IF(AO839="N/A","N/A",IF(ISNUMBER(AO839),"Complete","TBD"))),"N/A")</f>
        <v>Complete</v>
      </c>
      <c r="AN839" s="13"/>
      <c r="AO839" s="95">
        <v>40800</v>
      </c>
      <c r="AP839" s="97" t="str">
        <f>IF(Q839="",IF(AK839="Complete",IF(AM839="TBD","Waiting on Router","Ready"),"Pending Fiber Completion"),"Removed")</f>
        <v>Ready</v>
      </c>
      <c r="AQ839" s="13"/>
      <c r="AR839" s="11"/>
      <c r="AS839" s="36">
        <v>1</v>
      </c>
      <c r="AT839" s="13"/>
      <c r="AU839" s="13"/>
      <c r="AV839" s="11"/>
    </row>
    <row r="840" spans="1:48">
      <c r="A840" s="13"/>
      <c r="B840" s="75" t="s">
        <v>2444</v>
      </c>
      <c r="C840" s="75" t="s">
        <v>241</v>
      </c>
      <c r="D840" s="75" t="s">
        <v>1554</v>
      </c>
      <c r="E840" s="6" t="s">
        <v>2721</v>
      </c>
      <c r="F840" s="78" t="s">
        <v>1583</v>
      </c>
      <c r="G840" s="75" t="s">
        <v>4852</v>
      </c>
      <c r="H840" s="6" t="s">
        <v>1584</v>
      </c>
      <c r="I840" s="6" t="s">
        <v>110</v>
      </c>
      <c r="J840" s="6">
        <v>25560</v>
      </c>
      <c r="K840" s="6" t="s">
        <v>2954</v>
      </c>
      <c r="L840" s="11"/>
      <c r="M840" s="6"/>
      <c r="N840" s="6" t="s">
        <v>3869</v>
      </c>
      <c r="O840" s="6">
        <v>866</v>
      </c>
      <c r="P840" s="6" t="s">
        <v>3969</v>
      </c>
      <c r="Q840" s="11"/>
      <c r="R840" s="11" t="s">
        <v>2727</v>
      </c>
      <c r="S840" s="6" t="s">
        <v>2715</v>
      </c>
      <c r="T840" s="13">
        <v>40885</v>
      </c>
      <c r="U840" s="89" t="str">
        <f t="shared" ref="U840:U900" si="162">IF(T840="","N","Y")</f>
        <v>Y</v>
      </c>
      <c r="V840" s="89" t="str">
        <f t="shared" si="161"/>
        <v>Y</v>
      </c>
      <c r="W840" s="22">
        <v>64885.34</v>
      </c>
      <c r="X840" s="6" t="s">
        <v>2756</v>
      </c>
      <c r="Y840" s="13"/>
      <c r="Z840" s="13">
        <v>40975</v>
      </c>
      <c r="AA840" s="84" t="str">
        <f t="shared" ref="AA840:AA900" si="163">IF(V840="N/A","N/A",IF(Z840="","N","Y"))</f>
        <v>Y</v>
      </c>
      <c r="AB840" s="23">
        <v>3329</v>
      </c>
      <c r="AC840" s="15">
        <f t="shared" ref="AC840:AC900" si="164">IF(U840="N",0,IF(AB840="","TBD",IF(AB840="N/A",0,IF(ISNUMBER(AB840)=TRUE,AB840,"Included"))))</f>
        <v>3329</v>
      </c>
      <c r="AD840" s="13">
        <v>41122</v>
      </c>
      <c r="AE840" s="92" t="str">
        <f t="shared" ref="AE840:AE900" si="165">IF(Q840="",IF(U840="N","N/A",IF(AD840="N/A","N/A",IF(AD840="","TBD",IF(ISNUMBER(AF840),"Complete","Complete")))),"""Removed")</f>
        <v>Complete</v>
      </c>
      <c r="AF840" s="13"/>
      <c r="AG840" s="6" t="s">
        <v>2756</v>
      </c>
      <c r="AH840" s="89" t="str">
        <f t="shared" ref="AH840:AH900" si="166">IF(Q840="",IF(U840="N","No Build Required",IF(AG840="N","No Build Required",IF(AG840="N/A","No Build Required",IF(AG840="","TBD",IF(ISNUMBER(AJ840),"Complete",IF(ISNUMBER(AI840),"Scheduled","TBD")))))),"Removed")</f>
        <v>No Build Required</v>
      </c>
      <c r="AI840" s="1" t="s">
        <v>4508</v>
      </c>
      <c r="AJ840" s="1" t="s">
        <v>4508</v>
      </c>
      <c r="AK840" s="84" t="str">
        <f>IF(Q840="",IF(U840="N","N/A",IF(AL840="","TBD",IF(AL840="N/A","N/A",IF(ISNUMBER(AL840),"Complete","")))),"Removed")</f>
        <v>Complete</v>
      </c>
      <c r="AL840" s="95">
        <v>41240</v>
      </c>
      <c r="AM840" s="89" t="str">
        <f>IF(Q840="",IF(AO840="","TBD",IF(AO840="N/A","N/A",IF(ISNUMBER(AO840),"Complete","TBD"))),"N/A")</f>
        <v>Complete</v>
      </c>
      <c r="AN840" s="13"/>
      <c r="AO840" s="95">
        <v>40800</v>
      </c>
      <c r="AP840" s="97" t="str">
        <f>IF(Q840="",IF(AK840="Complete",IF(AM840="TBD","Waiting on Router","Ready"),"Pending Fiber Completion"),"Removed")</f>
        <v>Ready</v>
      </c>
      <c r="AQ840" s="13"/>
      <c r="AR840" s="11"/>
      <c r="AS840" s="36">
        <v>1</v>
      </c>
      <c r="AT840" s="13"/>
      <c r="AU840" s="13"/>
      <c r="AV840" s="11"/>
    </row>
    <row r="841" spans="1:48" ht="31.5">
      <c r="A841" s="13"/>
      <c r="B841" s="75" t="s">
        <v>2445</v>
      </c>
      <c r="C841" s="75" t="s">
        <v>241</v>
      </c>
      <c r="D841" s="75" t="s">
        <v>1554</v>
      </c>
      <c r="E841" s="6" t="s">
        <v>2721</v>
      </c>
      <c r="F841" s="78" t="s">
        <v>1629</v>
      </c>
      <c r="G841" s="75" t="s">
        <v>4852</v>
      </c>
      <c r="H841" s="6" t="s">
        <v>1630</v>
      </c>
      <c r="I841" s="6" t="s">
        <v>110</v>
      </c>
      <c r="J841" s="6">
        <v>25560</v>
      </c>
      <c r="K841" s="6" t="s">
        <v>2953</v>
      </c>
      <c r="L841" s="11" t="s">
        <v>6692</v>
      </c>
      <c r="M841" s="6" t="s">
        <v>6693</v>
      </c>
      <c r="N841" s="6" t="s">
        <v>4782</v>
      </c>
      <c r="O841" s="6">
        <v>924</v>
      </c>
      <c r="P841" s="6"/>
      <c r="Q841" s="11"/>
      <c r="R841" s="11" t="s">
        <v>2727</v>
      </c>
      <c r="S841" s="6" t="s">
        <v>2715</v>
      </c>
      <c r="T841" s="13">
        <v>40877</v>
      </c>
      <c r="U841" s="89" t="str">
        <f t="shared" si="162"/>
        <v>Y</v>
      </c>
      <c r="V841" s="89" t="str">
        <f t="shared" si="161"/>
        <v>Y</v>
      </c>
      <c r="W841" s="22">
        <v>13206.53</v>
      </c>
      <c r="X841" s="6" t="s">
        <v>2756</v>
      </c>
      <c r="Y841" s="13"/>
      <c r="Z841" s="13">
        <v>40885</v>
      </c>
      <c r="AA841" s="84" t="str">
        <f t="shared" si="163"/>
        <v>Y</v>
      </c>
      <c r="AB841" s="23">
        <v>975</v>
      </c>
      <c r="AC841" s="15">
        <f t="shared" si="164"/>
        <v>975</v>
      </c>
      <c r="AD841" s="13">
        <v>41122</v>
      </c>
      <c r="AE841" s="92" t="str">
        <f t="shared" si="165"/>
        <v>Complete</v>
      </c>
      <c r="AF841" s="13">
        <v>40912</v>
      </c>
      <c r="AG841" s="6" t="s">
        <v>2756</v>
      </c>
      <c r="AH841" s="89" t="str">
        <f t="shared" si="166"/>
        <v>No Build Required</v>
      </c>
      <c r="AI841" s="1" t="s">
        <v>4508</v>
      </c>
      <c r="AJ841" s="1" t="s">
        <v>4508</v>
      </c>
      <c r="AK841" s="84" t="str">
        <f>IF(Q841="",IF(U841="N","N/A",IF(AL841="","TBD",IF(AL841="N/A","N/A",IF(ISNUMBER(AL841),"Complete","")))),"Removed")</f>
        <v>Complete</v>
      </c>
      <c r="AL841" s="95">
        <v>40912</v>
      </c>
      <c r="AM841" s="89" t="str">
        <f>IF(Q841="",IF(AO841="","TBD",IF(AO841="N/A","N/A",IF(ISNUMBER(AO841),"Complete","TBD"))),"N/A")</f>
        <v>Complete</v>
      </c>
      <c r="AN841" s="1">
        <v>41131</v>
      </c>
      <c r="AO841" s="95">
        <v>41101</v>
      </c>
      <c r="AP841" s="97" t="str">
        <f>IF(Q841="",IF(AK841="Complete",IF(AM841="TBD","Waiting on Router","Ready"),"Pending Fiber Completion"),"Removed")</f>
        <v>Ready</v>
      </c>
      <c r="AQ841" s="1">
        <v>41131</v>
      </c>
      <c r="AR841" s="11" t="s">
        <v>4783</v>
      </c>
      <c r="AS841" s="36">
        <v>1</v>
      </c>
      <c r="AT841" s="13"/>
      <c r="AU841" s="13"/>
      <c r="AV841" s="11"/>
    </row>
    <row r="842" spans="1:48" ht="31.5">
      <c r="A842" s="13"/>
      <c r="B842" s="75" t="s">
        <v>2446</v>
      </c>
      <c r="C842" s="75" t="s">
        <v>241</v>
      </c>
      <c r="D842" s="75" t="s">
        <v>1554</v>
      </c>
      <c r="E842" s="6" t="s">
        <v>2721</v>
      </c>
      <c r="F842" s="78" t="s">
        <v>1663</v>
      </c>
      <c r="G842" s="75" t="s">
        <v>4854</v>
      </c>
      <c r="H842" s="6" t="s">
        <v>1664</v>
      </c>
      <c r="I842" s="6" t="s">
        <v>1665</v>
      </c>
      <c r="J842" s="6">
        <v>25569</v>
      </c>
      <c r="K842" s="6" t="s">
        <v>2952</v>
      </c>
      <c r="L842" s="11" t="s">
        <v>4670</v>
      </c>
      <c r="M842" s="6" t="s">
        <v>4671</v>
      </c>
      <c r="N842" s="6"/>
      <c r="O842" s="6"/>
      <c r="P842" s="6"/>
      <c r="Q842" s="11"/>
      <c r="R842" s="11" t="s">
        <v>2727</v>
      </c>
      <c r="S842" s="6" t="s">
        <v>2715</v>
      </c>
      <c r="T842" s="13">
        <v>40884</v>
      </c>
      <c r="U842" s="89" t="str">
        <f t="shared" si="162"/>
        <v>Y</v>
      </c>
      <c r="V842" s="89" t="str">
        <f t="shared" si="161"/>
        <v>Y</v>
      </c>
      <c r="W842" s="22">
        <v>9803.9</v>
      </c>
      <c r="X842" s="6" t="s">
        <v>2756</v>
      </c>
      <c r="Y842" s="13"/>
      <c r="Z842" s="13">
        <v>40975</v>
      </c>
      <c r="AA842" s="84" t="str">
        <f t="shared" si="163"/>
        <v>Y</v>
      </c>
      <c r="AB842" s="23">
        <v>493</v>
      </c>
      <c r="AC842" s="15">
        <f t="shared" si="164"/>
        <v>493</v>
      </c>
      <c r="AD842" s="13">
        <v>41122</v>
      </c>
      <c r="AE842" s="92" t="str">
        <f t="shared" si="165"/>
        <v>Complete</v>
      </c>
      <c r="AF842" s="13">
        <v>41033</v>
      </c>
      <c r="AG842" s="6" t="s">
        <v>697</v>
      </c>
      <c r="AH842" s="89" t="str">
        <f t="shared" si="166"/>
        <v>Complete</v>
      </c>
      <c r="AI842" s="13">
        <v>41071</v>
      </c>
      <c r="AJ842" s="13">
        <v>41246</v>
      </c>
      <c r="AK842" s="84" t="str">
        <f>IF(Q842="",IF(U842="N","N/A",IF(AL842="","TBD",IF(AL842="N/A","N/A",IF(ISNUMBER(AL842),"Complete","")))),"Removed")</f>
        <v>Complete</v>
      </c>
      <c r="AL842" s="96">
        <v>41220</v>
      </c>
      <c r="AM842" s="89" t="str">
        <f>IF(Q842="",IF(AO842="","TBD",IF(AO842="N/A","N/A",IF(ISNUMBER(AO842),"Complete","TBD"))),"N/A")</f>
        <v>TBD</v>
      </c>
      <c r="AN842" s="13"/>
      <c r="AO842" s="95"/>
      <c r="AP842" s="97" t="str">
        <f>IF(Q842="",IF(AK842="Complete",IF(AM842="TBD","Ready","Ready"),"Pending Fiber Completion"),"Removed")</f>
        <v>Ready</v>
      </c>
      <c r="AQ842" s="13"/>
      <c r="AR842" s="11" t="s">
        <v>5231</v>
      </c>
      <c r="AS842" s="36">
        <v>1</v>
      </c>
      <c r="AT842" s="13"/>
      <c r="AU842" s="13"/>
      <c r="AV842" s="11"/>
    </row>
    <row r="843" spans="1:48">
      <c r="A843" s="13"/>
      <c r="B843" s="75" t="s">
        <v>5033</v>
      </c>
      <c r="C843" s="75" t="s">
        <v>241</v>
      </c>
      <c r="D843" s="75" t="s">
        <v>774</v>
      </c>
      <c r="E843" s="6" t="s">
        <v>2721</v>
      </c>
      <c r="F843" s="78" t="s">
        <v>4579</v>
      </c>
      <c r="G843" s="81" t="s">
        <v>4851</v>
      </c>
      <c r="H843" s="6" t="s">
        <v>4580</v>
      </c>
      <c r="I843" s="6" t="s">
        <v>544</v>
      </c>
      <c r="J843" s="6"/>
      <c r="K843" s="6" t="s">
        <v>6292</v>
      </c>
      <c r="L843" s="11"/>
      <c r="M843" s="6"/>
      <c r="N843" s="6" t="s">
        <v>6293</v>
      </c>
      <c r="O843" s="6">
        <v>256</v>
      </c>
      <c r="P843" s="6"/>
      <c r="Q843" s="11"/>
      <c r="R843" s="11" t="s">
        <v>4588</v>
      </c>
      <c r="S843" s="6"/>
      <c r="T843" s="13"/>
      <c r="U843" s="77" t="str">
        <f t="shared" si="162"/>
        <v>N</v>
      </c>
      <c r="V843" s="77" t="str">
        <f t="shared" si="161"/>
        <v>N/A</v>
      </c>
      <c r="W843" s="22"/>
      <c r="X843" s="6" t="s">
        <v>4508</v>
      </c>
      <c r="Y843" s="13"/>
      <c r="Z843" s="13"/>
      <c r="AA843" s="84" t="str">
        <f t="shared" si="163"/>
        <v>N/A</v>
      </c>
      <c r="AB843" s="23">
        <v>0</v>
      </c>
      <c r="AC843" s="15">
        <f t="shared" si="164"/>
        <v>0</v>
      </c>
      <c r="AD843" s="13"/>
      <c r="AE843" s="92" t="str">
        <f t="shared" si="165"/>
        <v>N/A</v>
      </c>
      <c r="AF843" s="13"/>
      <c r="AG843" s="6" t="s">
        <v>2756</v>
      </c>
      <c r="AH843" s="89" t="str">
        <f t="shared" si="166"/>
        <v>No Build Required</v>
      </c>
      <c r="AI843" s="13" t="s">
        <v>4508</v>
      </c>
      <c r="AJ843" s="13" t="s">
        <v>4508</v>
      </c>
      <c r="AK843" s="84" t="str">
        <f>IF(Q843="",IF(U843="N","N/A",IF(AL843="","TBD",IF(AL843="N/A","N/A",IF(ISNUMBER(AL843),"Complete","")))),"Removed")</f>
        <v>N/A</v>
      </c>
      <c r="AL843" s="93" t="s">
        <v>4508</v>
      </c>
      <c r="AM843" s="89" t="str">
        <f>IF(Q843="",IF(AO843="","TBD",IF(AO843="N/A","N/A",IF(ISNUMBER(AO843),"Complete","TBD"))),"N/A")</f>
        <v>Complete</v>
      </c>
      <c r="AN843" s="13"/>
      <c r="AO843" s="95">
        <v>41369</v>
      </c>
      <c r="AP843" s="97" t="str">
        <f>IF(Q843="",IF(AK843="N/A",IF(AM843="TBD","Waiting on Router","Ready"),"TBD"),"Removed")</f>
        <v>Ready</v>
      </c>
      <c r="AQ843" s="13"/>
      <c r="AR843" s="11" t="s">
        <v>4588</v>
      </c>
      <c r="AS843" s="11">
        <v>2</v>
      </c>
      <c r="AT843" s="13"/>
      <c r="AU843" s="13"/>
      <c r="AV843" s="11"/>
    </row>
    <row r="844" spans="1:48">
      <c r="A844" s="13"/>
      <c r="B844" s="75" t="s">
        <v>4578</v>
      </c>
      <c r="C844" s="75" t="s">
        <v>241</v>
      </c>
      <c r="D844" s="75" t="s">
        <v>774</v>
      </c>
      <c r="E844" s="6" t="s">
        <v>2721</v>
      </c>
      <c r="F844" s="78" t="s">
        <v>4969</v>
      </c>
      <c r="G844" s="81" t="s">
        <v>4851</v>
      </c>
      <c r="H844" s="11" t="s">
        <v>6294</v>
      </c>
      <c r="I844" s="5" t="s">
        <v>127</v>
      </c>
      <c r="J844" s="6">
        <v>25213</v>
      </c>
      <c r="K844" s="6"/>
      <c r="L844" s="11"/>
      <c r="M844" s="6"/>
      <c r="N844" s="6" t="s">
        <v>6295</v>
      </c>
      <c r="O844" s="6">
        <v>1694</v>
      </c>
      <c r="P844" s="6"/>
      <c r="Q844" s="11"/>
      <c r="R844" s="11" t="s">
        <v>5222</v>
      </c>
      <c r="S844" s="6"/>
      <c r="T844" s="13"/>
      <c r="U844" s="77" t="str">
        <f t="shared" si="162"/>
        <v>N</v>
      </c>
      <c r="V844" s="77" t="str">
        <f t="shared" si="161"/>
        <v>N/A</v>
      </c>
      <c r="W844" s="22"/>
      <c r="X844" s="6" t="s">
        <v>4508</v>
      </c>
      <c r="Y844" s="13"/>
      <c r="Z844" s="13"/>
      <c r="AA844" s="84" t="str">
        <f t="shared" si="163"/>
        <v>N/A</v>
      </c>
      <c r="AB844" s="23">
        <v>0</v>
      </c>
      <c r="AC844" s="15">
        <f t="shared" si="164"/>
        <v>0</v>
      </c>
      <c r="AD844" s="13"/>
      <c r="AE844" s="92" t="str">
        <f t="shared" si="165"/>
        <v>N/A</v>
      </c>
      <c r="AF844" s="13"/>
      <c r="AG844" s="6" t="s">
        <v>2756</v>
      </c>
      <c r="AH844" s="89" t="str">
        <f t="shared" si="166"/>
        <v>No Build Required</v>
      </c>
      <c r="AI844" s="13" t="s">
        <v>4508</v>
      </c>
      <c r="AJ844" s="13" t="s">
        <v>4508</v>
      </c>
      <c r="AK844" s="84" t="str">
        <f>IF(Q844="",IF(U844="N","N/A",IF(AL844="","TBD",IF(AL844="N/A","N/A",IF(ISNUMBER(AL844),"Complete","")))),"Removed")</f>
        <v>N/A</v>
      </c>
      <c r="AL844" s="93" t="s">
        <v>4508</v>
      </c>
      <c r="AM844" s="89" t="str">
        <f>IF(Q844="",IF(AO844="","TBD",IF(AO844="N/A","N/A",IF(ISNUMBER(AO844),"Complete","TBD"))),"N/A")</f>
        <v>Complete</v>
      </c>
      <c r="AN844" s="13"/>
      <c r="AO844" s="95">
        <v>41284</v>
      </c>
      <c r="AP844" s="97" t="str">
        <f>IF(Q844="",IF(AK844="N/A",IF(AM844="TBD","Waiting on Router","Ready"),"TBD"),"Removed")</f>
        <v>Ready</v>
      </c>
      <c r="AQ844" s="13"/>
      <c r="AR844" s="11"/>
      <c r="AS844" s="11">
        <v>2</v>
      </c>
      <c r="AT844" s="13"/>
      <c r="AU844" s="13"/>
      <c r="AV844" s="11"/>
    </row>
    <row r="845" spans="1:48">
      <c r="A845" s="13"/>
      <c r="B845" s="75" t="s">
        <v>5058</v>
      </c>
      <c r="C845" s="75" t="s">
        <v>241</v>
      </c>
      <c r="D845" s="75" t="s">
        <v>774</v>
      </c>
      <c r="E845" s="6" t="s">
        <v>2721</v>
      </c>
      <c r="F845" s="80" t="s">
        <v>4970</v>
      </c>
      <c r="G845" s="81" t="s">
        <v>4851</v>
      </c>
      <c r="H845" s="38" t="s">
        <v>6296</v>
      </c>
      <c r="I845" s="5" t="s">
        <v>427</v>
      </c>
      <c r="J845" s="5">
        <v>25526</v>
      </c>
      <c r="K845" s="6"/>
      <c r="L845" s="11"/>
      <c r="M845" s="6"/>
      <c r="N845" s="6" t="s">
        <v>6297</v>
      </c>
      <c r="O845" s="6">
        <v>1695</v>
      </c>
      <c r="P845" s="6"/>
      <c r="Q845" s="11"/>
      <c r="R845" s="11" t="s">
        <v>5222</v>
      </c>
      <c r="S845" s="6"/>
      <c r="T845" s="13"/>
      <c r="U845" s="77" t="str">
        <f t="shared" si="162"/>
        <v>N</v>
      </c>
      <c r="V845" s="77" t="str">
        <f t="shared" si="161"/>
        <v>N/A</v>
      </c>
      <c r="W845" s="22"/>
      <c r="X845" s="6" t="s">
        <v>4508</v>
      </c>
      <c r="Y845" s="13"/>
      <c r="Z845" s="13"/>
      <c r="AA845" s="84" t="str">
        <f t="shared" si="163"/>
        <v>N/A</v>
      </c>
      <c r="AB845" s="23">
        <v>0</v>
      </c>
      <c r="AC845" s="15">
        <f t="shared" si="164"/>
        <v>0</v>
      </c>
      <c r="AD845" s="13"/>
      <c r="AE845" s="92" t="str">
        <f t="shared" si="165"/>
        <v>N/A</v>
      </c>
      <c r="AF845" s="13"/>
      <c r="AG845" s="6" t="s">
        <v>2756</v>
      </c>
      <c r="AH845" s="89" t="str">
        <f t="shared" si="166"/>
        <v>No Build Required</v>
      </c>
      <c r="AI845" s="13" t="s">
        <v>4508</v>
      </c>
      <c r="AJ845" s="13" t="s">
        <v>4508</v>
      </c>
      <c r="AK845" s="84" t="str">
        <f>IF(Q845="",IF(U845="N","N/A",IF(AL845="","TBD",IF(AL845="N/A","N/A",IF(ISNUMBER(AL845),"Complete","")))),"Removed")</f>
        <v>N/A</v>
      </c>
      <c r="AL845" s="93" t="s">
        <v>4508</v>
      </c>
      <c r="AM845" s="89" t="str">
        <f>IF(Q845="",IF(AO845="","TBD",IF(AO845="N/A","N/A",IF(ISNUMBER(AO845),"Complete","TBD"))),"N/A")</f>
        <v>Complete</v>
      </c>
      <c r="AN845" s="13"/>
      <c r="AO845" s="95">
        <v>41284</v>
      </c>
      <c r="AP845" s="97" t="str">
        <f>IF(Q845="",IF(AK845="N/A",IF(AM845="TBD","Waiting on Router","Ready"),"TBD"),"Removed")</f>
        <v>Ready</v>
      </c>
      <c r="AQ845" s="13"/>
      <c r="AR845" s="11"/>
      <c r="AS845" s="11">
        <v>2</v>
      </c>
      <c r="AT845" s="13"/>
      <c r="AU845" s="13"/>
      <c r="AV845" s="11"/>
    </row>
    <row r="846" spans="1:48">
      <c r="A846" s="13"/>
      <c r="B846" s="75" t="s">
        <v>5059</v>
      </c>
      <c r="C846" s="75" t="s">
        <v>241</v>
      </c>
      <c r="D846" s="75" t="s">
        <v>774</v>
      </c>
      <c r="E846" s="6" t="s">
        <v>2721</v>
      </c>
      <c r="F846" s="80" t="s">
        <v>4971</v>
      </c>
      <c r="G846" s="81" t="s">
        <v>4851</v>
      </c>
      <c r="H846" s="38" t="s">
        <v>6298</v>
      </c>
      <c r="I846" s="5" t="s">
        <v>475</v>
      </c>
      <c r="J846" s="5">
        <v>25159</v>
      </c>
      <c r="K846" s="6"/>
      <c r="L846" s="11"/>
      <c r="M846" s="6"/>
      <c r="N846" s="6" t="s">
        <v>6299</v>
      </c>
      <c r="O846" s="6">
        <v>1696</v>
      </c>
      <c r="P846" s="6"/>
      <c r="Q846" s="11"/>
      <c r="R846" s="11" t="s">
        <v>5222</v>
      </c>
      <c r="S846" s="6"/>
      <c r="T846" s="13"/>
      <c r="U846" s="77" t="str">
        <f t="shared" si="162"/>
        <v>N</v>
      </c>
      <c r="V846" s="77" t="str">
        <f t="shared" si="161"/>
        <v>N/A</v>
      </c>
      <c r="W846" s="22"/>
      <c r="X846" s="6" t="s">
        <v>4508</v>
      </c>
      <c r="Y846" s="13"/>
      <c r="Z846" s="13"/>
      <c r="AA846" s="84" t="str">
        <f t="shared" si="163"/>
        <v>N/A</v>
      </c>
      <c r="AB846" s="23">
        <v>0</v>
      </c>
      <c r="AC846" s="15">
        <f t="shared" si="164"/>
        <v>0</v>
      </c>
      <c r="AD846" s="13"/>
      <c r="AE846" s="92" t="str">
        <f t="shared" si="165"/>
        <v>N/A</v>
      </c>
      <c r="AF846" s="13"/>
      <c r="AG846" s="6" t="s">
        <v>2756</v>
      </c>
      <c r="AH846" s="89" t="str">
        <f t="shared" si="166"/>
        <v>No Build Required</v>
      </c>
      <c r="AI846" s="13" t="s">
        <v>4508</v>
      </c>
      <c r="AJ846" s="13" t="s">
        <v>4508</v>
      </c>
      <c r="AK846" s="84" t="str">
        <f>IF(Q846="",IF(U846="N","N/A",IF(AL846="","TBD",IF(AL846="N/A","N/A",IF(ISNUMBER(AL846),"Complete","")))),"Removed")</f>
        <v>N/A</v>
      </c>
      <c r="AL846" s="93" t="s">
        <v>4508</v>
      </c>
      <c r="AM846" s="89" t="str">
        <f>IF(Q846="",IF(AO846="","TBD",IF(AO846="N/A","N/A",IF(ISNUMBER(AO846),"Complete","TBD"))),"N/A")</f>
        <v>Complete</v>
      </c>
      <c r="AN846" s="13"/>
      <c r="AO846" s="95">
        <v>41306</v>
      </c>
      <c r="AP846" s="97" t="str">
        <f>IF(Q846="",IF(AK846="N/A",IF(AM846="TBD","Waiting on Router","Ready"),"TBD"),"Removed")</f>
        <v>Ready</v>
      </c>
      <c r="AQ846" s="13"/>
      <c r="AR846" s="11"/>
      <c r="AS846" s="11">
        <v>2</v>
      </c>
      <c r="AT846" s="13"/>
      <c r="AU846" s="13"/>
      <c r="AV846" s="11"/>
    </row>
    <row r="847" spans="1:48">
      <c r="A847" s="13"/>
      <c r="B847" s="75" t="s">
        <v>5060</v>
      </c>
      <c r="C847" s="75" t="s">
        <v>241</v>
      </c>
      <c r="D847" s="75" t="s">
        <v>774</v>
      </c>
      <c r="E847" s="6" t="s">
        <v>2721</v>
      </c>
      <c r="F847" s="80" t="s">
        <v>4972</v>
      </c>
      <c r="G847" s="81" t="s">
        <v>4851</v>
      </c>
      <c r="H847" s="38" t="s">
        <v>6300</v>
      </c>
      <c r="I847" s="5" t="s">
        <v>127</v>
      </c>
      <c r="J847" s="5">
        <v>25213</v>
      </c>
      <c r="K847" s="6"/>
      <c r="L847" s="11"/>
      <c r="M847" s="6"/>
      <c r="N847" s="6" t="s">
        <v>6301</v>
      </c>
      <c r="O847" s="6">
        <v>1697</v>
      </c>
      <c r="P847" s="6"/>
      <c r="Q847" s="11"/>
      <c r="R847" s="11" t="s">
        <v>5222</v>
      </c>
      <c r="S847" s="6"/>
      <c r="T847" s="13"/>
      <c r="U847" s="77" t="str">
        <f t="shared" si="162"/>
        <v>N</v>
      </c>
      <c r="V847" s="77" t="str">
        <f t="shared" si="161"/>
        <v>N/A</v>
      </c>
      <c r="W847" s="22"/>
      <c r="X847" s="6" t="s">
        <v>4508</v>
      </c>
      <c r="Y847" s="13"/>
      <c r="Z847" s="13"/>
      <c r="AA847" s="84" t="str">
        <f t="shared" si="163"/>
        <v>N/A</v>
      </c>
      <c r="AB847" s="23">
        <v>0</v>
      </c>
      <c r="AC847" s="15">
        <f t="shared" si="164"/>
        <v>0</v>
      </c>
      <c r="AD847" s="13"/>
      <c r="AE847" s="92" t="str">
        <f t="shared" si="165"/>
        <v>N/A</v>
      </c>
      <c r="AF847" s="13"/>
      <c r="AG847" s="6" t="s">
        <v>2756</v>
      </c>
      <c r="AH847" s="89" t="str">
        <f t="shared" si="166"/>
        <v>No Build Required</v>
      </c>
      <c r="AI847" s="13" t="s">
        <v>4508</v>
      </c>
      <c r="AJ847" s="13" t="s">
        <v>4508</v>
      </c>
      <c r="AK847" s="84" t="str">
        <f>IF(Q847="",IF(U847="N","N/A",IF(AL847="","TBD",IF(AL847="N/A","N/A",IF(ISNUMBER(AL847),"Complete","")))),"Removed")</f>
        <v>N/A</v>
      </c>
      <c r="AL847" s="93" t="s">
        <v>4508</v>
      </c>
      <c r="AM847" s="89" t="str">
        <f>IF(Q847="",IF(AO847="","TBD",IF(AO847="N/A","N/A",IF(ISNUMBER(AO847),"Complete","TBD"))),"N/A")</f>
        <v>Complete</v>
      </c>
      <c r="AN847" s="13"/>
      <c r="AO847" s="95">
        <v>41284</v>
      </c>
      <c r="AP847" s="97" t="str">
        <f>IF(Q847="",IF(AK847="N/A",IF(AM847="TBD","Waiting on Router","Ready"),"TBD"),"Removed")</f>
        <v>Ready</v>
      </c>
      <c r="AQ847" s="13"/>
      <c r="AR847" s="11"/>
      <c r="AS847" s="11">
        <v>2</v>
      </c>
      <c r="AT847" s="13"/>
      <c r="AU847" s="13"/>
      <c r="AV847" s="11"/>
    </row>
    <row r="848" spans="1:48">
      <c r="A848" s="13"/>
      <c r="B848" s="75" t="s">
        <v>5061</v>
      </c>
      <c r="C848" s="75" t="s">
        <v>241</v>
      </c>
      <c r="D848" s="75" t="s">
        <v>774</v>
      </c>
      <c r="E848" s="6" t="s">
        <v>2721</v>
      </c>
      <c r="F848" s="80" t="s">
        <v>4973</v>
      </c>
      <c r="G848" s="81" t="s">
        <v>4851</v>
      </c>
      <c r="H848" s="38" t="s">
        <v>6302</v>
      </c>
      <c r="I848" s="5" t="s">
        <v>427</v>
      </c>
      <c r="J848" s="5">
        <v>25526</v>
      </c>
      <c r="K848" s="6"/>
      <c r="L848" s="11"/>
      <c r="M848" s="6"/>
      <c r="N848" s="6" t="s">
        <v>6303</v>
      </c>
      <c r="O848" s="6">
        <v>1698</v>
      </c>
      <c r="P848" s="6"/>
      <c r="Q848" s="11"/>
      <c r="R848" s="11" t="s">
        <v>5222</v>
      </c>
      <c r="S848" s="6"/>
      <c r="T848" s="13"/>
      <c r="U848" s="77" t="str">
        <f t="shared" si="162"/>
        <v>N</v>
      </c>
      <c r="V848" s="77" t="str">
        <f t="shared" si="161"/>
        <v>N/A</v>
      </c>
      <c r="W848" s="22"/>
      <c r="X848" s="6" t="s">
        <v>4508</v>
      </c>
      <c r="Y848" s="13"/>
      <c r="Z848" s="13"/>
      <c r="AA848" s="84" t="str">
        <f t="shared" si="163"/>
        <v>N/A</v>
      </c>
      <c r="AB848" s="23">
        <v>0</v>
      </c>
      <c r="AC848" s="15">
        <f t="shared" si="164"/>
        <v>0</v>
      </c>
      <c r="AD848" s="13"/>
      <c r="AE848" s="92" t="str">
        <f t="shared" si="165"/>
        <v>N/A</v>
      </c>
      <c r="AF848" s="13"/>
      <c r="AG848" s="6" t="s">
        <v>2756</v>
      </c>
      <c r="AH848" s="89" t="str">
        <f t="shared" si="166"/>
        <v>No Build Required</v>
      </c>
      <c r="AI848" s="13" t="s">
        <v>4508</v>
      </c>
      <c r="AJ848" s="13" t="s">
        <v>4508</v>
      </c>
      <c r="AK848" s="84" t="str">
        <f>IF(Q848="",IF(U848="N","N/A",IF(AL848="","TBD",IF(AL848="N/A","N/A",IF(ISNUMBER(AL848),"Complete","")))),"Removed")</f>
        <v>N/A</v>
      </c>
      <c r="AL848" s="93" t="s">
        <v>4508</v>
      </c>
      <c r="AM848" s="89" t="str">
        <f>IF(Q848="",IF(AO848="","TBD",IF(AO848="N/A","N/A",IF(ISNUMBER(AO848),"Complete","TBD"))),"N/A")</f>
        <v>Complete</v>
      </c>
      <c r="AN848" s="13"/>
      <c r="AO848" s="95">
        <v>41284</v>
      </c>
      <c r="AP848" s="97" t="str">
        <f>IF(Q848="",IF(AK848="N/A",IF(AM848="TBD","Waiting on Router","Ready"),"TBD"),"Removed")</f>
        <v>Ready</v>
      </c>
      <c r="AQ848" s="13"/>
      <c r="AR848" s="11"/>
      <c r="AS848" s="11">
        <v>2</v>
      </c>
      <c r="AT848" s="13"/>
      <c r="AU848" s="13"/>
      <c r="AV848" s="11"/>
    </row>
    <row r="849" spans="1:48">
      <c r="A849" s="13"/>
      <c r="B849" s="75" t="s">
        <v>5062</v>
      </c>
      <c r="C849" s="75" t="s">
        <v>241</v>
      </c>
      <c r="D849" s="75" t="s">
        <v>774</v>
      </c>
      <c r="E849" s="6" t="s">
        <v>2721</v>
      </c>
      <c r="F849" s="80" t="s">
        <v>4999</v>
      </c>
      <c r="G849" s="81" t="s">
        <v>4851</v>
      </c>
      <c r="H849" s="38" t="s">
        <v>6304</v>
      </c>
      <c r="I849" s="5" t="s">
        <v>391</v>
      </c>
      <c r="J849" s="5">
        <v>25033</v>
      </c>
      <c r="K849" s="6"/>
      <c r="L849" s="11"/>
      <c r="M849" s="6"/>
      <c r="N849" s="6" t="s">
        <v>6305</v>
      </c>
      <c r="O849" s="6">
        <v>411</v>
      </c>
      <c r="P849" s="6"/>
      <c r="Q849" s="11"/>
      <c r="R849" s="11" t="s">
        <v>5222</v>
      </c>
      <c r="S849" s="6"/>
      <c r="T849" s="13"/>
      <c r="U849" s="77" t="str">
        <f t="shared" si="162"/>
        <v>N</v>
      </c>
      <c r="V849" s="77" t="str">
        <f t="shared" si="161"/>
        <v>N/A</v>
      </c>
      <c r="W849" s="22"/>
      <c r="X849" s="6" t="s">
        <v>4508</v>
      </c>
      <c r="Y849" s="13"/>
      <c r="Z849" s="13"/>
      <c r="AA849" s="84" t="str">
        <f t="shared" si="163"/>
        <v>N/A</v>
      </c>
      <c r="AB849" s="23">
        <v>0</v>
      </c>
      <c r="AC849" s="15">
        <f t="shared" si="164"/>
        <v>0</v>
      </c>
      <c r="AD849" s="13"/>
      <c r="AE849" s="92" t="str">
        <f t="shared" si="165"/>
        <v>N/A</v>
      </c>
      <c r="AF849" s="13"/>
      <c r="AG849" s="6" t="s">
        <v>2756</v>
      </c>
      <c r="AH849" s="89" t="str">
        <f t="shared" si="166"/>
        <v>No Build Required</v>
      </c>
      <c r="AI849" s="13" t="s">
        <v>4508</v>
      </c>
      <c r="AJ849" s="13" t="s">
        <v>4508</v>
      </c>
      <c r="AK849" s="84" t="str">
        <f>IF(Q849="",IF(U849="N","N/A",IF(AL849="","TBD",IF(AL849="N/A","N/A",IF(ISNUMBER(AL849),"Complete","")))),"Removed")</f>
        <v>N/A</v>
      </c>
      <c r="AL849" s="93" t="s">
        <v>4508</v>
      </c>
      <c r="AM849" s="89" t="str">
        <f>IF(Q849="",IF(AO849="","TBD",IF(AO849="N/A","N/A",IF(ISNUMBER(AO849),"Complete","TBD"))),"N/A")</f>
        <v>Complete</v>
      </c>
      <c r="AN849" s="13"/>
      <c r="AO849" s="95">
        <v>41285</v>
      </c>
      <c r="AP849" s="97" t="str">
        <f>IF(Q849="",IF(AK849="N/A",IF(AM849="TBD","Waiting on Router","Ready"),"TBD"),"Removed")</f>
        <v>Ready</v>
      </c>
      <c r="AQ849" s="13"/>
      <c r="AR849" s="11"/>
      <c r="AS849" s="11">
        <v>2</v>
      </c>
      <c r="AT849" s="13"/>
      <c r="AU849" s="13"/>
      <c r="AV849" s="11"/>
    </row>
    <row r="850" spans="1:48">
      <c r="A850" s="13"/>
      <c r="B850" s="75" t="s">
        <v>5063</v>
      </c>
      <c r="C850" s="75" t="s">
        <v>241</v>
      </c>
      <c r="D850" s="75" t="s">
        <v>774</v>
      </c>
      <c r="E850" s="6" t="s">
        <v>2721</v>
      </c>
      <c r="F850" s="78" t="s">
        <v>5000</v>
      </c>
      <c r="G850" s="81" t="s">
        <v>4851</v>
      </c>
      <c r="H850" s="11" t="s">
        <v>6306</v>
      </c>
      <c r="I850" s="5" t="s">
        <v>475</v>
      </c>
      <c r="J850" s="6">
        <v>25159</v>
      </c>
      <c r="K850" s="6"/>
      <c r="L850" s="11"/>
      <c r="M850" s="6"/>
      <c r="N850" s="6" t="s">
        <v>6307</v>
      </c>
      <c r="O850" s="6">
        <v>249</v>
      </c>
      <c r="P850" s="6"/>
      <c r="Q850" s="11"/>
      <c r="R850" s="11" t="s">
        <v>5222</v>
      </c>
      <c r="S850" s="6"/>
      <c r="T850" s="13"/>
      <c r="U850" s="77" t="str">
        <f t="shared" si="162"/>
        <v>N</v>
      </c>
      <c r="V850" s="77" t="str">
        <f t="shared" si="161"/>
        <v>N/A</v>
      </c>
      <c r="W850" s="22"/>
      <c r="X850" s="6" t="s">
        <v>4508</v>
      </c>
      <c r="Y850" s="13"/>
      <c r="Z850" s="13"/>
      <c r="AA850" s="84" t="str">
        <f t="shared" si="163"/>
        <v>N/A</v>
      </c>
      <c r="AB850" s="23">
        <v>0</v>
      </c>
      <c r="AC850" s="15">
        <f t="shared" si="164"/>
        <v>0</v>
      </c>
      <c r="AD850" s="13"/>
      <c r="AE850" s="92" t="str">
        <f t="shared" si="165"/>
        <v>N/A</v>
      </c>
      <c r="AF850" s="13"/>
      <c r="AG850" s="6" t="s">
        <v>2756</v>
      </c>
      <c r="AH850" s="89" t="str">
        <f t="shared" si="166"/>
        <v>No Build Required</v>
      </c>
      <c r="AI850" s="13" t="s">
        <v>4508</v>
      </c>
      <c r="AJ850" s="13" t="s">
        <v>4508</v>
      </c>
      <c r="AK850" s="84" t="str">
        <f>IF(Q850="",IF(U850="N","N/A",IF(AL850="","TBD",IF(AL850="N/A","N/A",IF(ISNUMBER(AL850),"Complete","")))),"Removed")</f>
        <v>N/A</v>
      </c>
      <c r="AL850" s="93" t="s">
        <v>4508</v>
      </c>
      <c r="AM850" s="89" t="str">
        <f>IF(Q850="",IF(AO850="","TBD",IF(AO850="N/A","N/A",IF(ISNUMBER(AO850),"Complete","TBD"))),"N/A")</f>
        <v>Complete</v>
      </c>
      <c r="AN850" s="13"/>
      <c r="AO850" s="95">
        <v>41337</v>
      </c>
      <c r="AP850" s="97" t="str">
        <f>IF(Q850="",IF(AK850="N/A",IF(AM850="TBD","Waiting on Router","Ready"),"TBD"),"Removed")</f>
        <v>Ready</v>
      </c>
      <c r="AQ850" s="13"/>
      <c r="AR850" s="11"/>
      <c r="AS850" s="11">
        <v>2</v>
      </c>
      <c r="AT850" s="13"/>
      <c r="AU850" s="13"/>
      <c r="AV850" s="11"/>
    </row>
    <row r="851" spans="1:48">
      <c r="A851" s="13"/>
      <c r="B851" s="75" t="s">
        <v>5064</v>
      </c>
      <c r="C851" s="75" t="s">
        <v>241</v>
      </c>
      <c r="D851" s="75" t="s">
        <v>774</v>
      </c>
      <c r="E851" s="6" t="s">
        <v>2721</v>
      </c>
      <c r="F851" s="78" t="s">
        <v>5001</v>
      </c>
      <c r="G851" s="81" t="s">
        <v>4851</v>
      </c>
      <c r="H851" s="11" t="s">
        <v>6308</v>
      </c>
      <c r="I851" s="6" t="s">
        <v>6309</v>
      </c>
      <c r="J851" s="6">
        <v>25168</v>
      </c>
      <c r="K851" s="6"/>
      <c r="L851" s="11"/>
      <c r="M851" s="6"/>
      <c r="N851" s="6" t="s">
        <v>6310</v>
      </c>
      <c r="O851" s="6">
        <v>419</v>
      </c>
      <c r="P851" s="6"/>
      <c r="Q851" s="11"/>
      <c r="R851" s="11" t="s">
        <v>5222</v>
      </c>
      <c r="S851" s="6"/>
      <c r="T851" s="13"/>
      <c r="U851" s="77" t="str">
        <f t="shared" si="162"/>
        <v>N</v>
      </c>
      <c r="V851" s="77" t="str">
        <f t="shared" si="161"/>
        <v>N/A</v>
      </c>
      <c r="W851" s="22"/>
      <c r="X851" s="6" t="s">
        <v>4508</v>
      </c>
      <c r="Y851" s="13"/>
      <c r="Z851" s="13"/>
      <c r="AA851" s="84" t="str">
        <f t="shared" si="163"/>
        <v>N/A</v>
      </c>
      <c r="AB851" s="23">
        <v>0</v>
      </c>
      <c r="AC851" s="15">
        <f t="shared" si="164"/>
        <v>0</v>
      </c>
      <c r="AD851" s="13"/>
      <c r="AE851" s="92" t="str">
        <f t="shared" si="165"/>
        <v>N/A</v>
      </c>
      <c r="AF851" s="13"/>
      <c r="AG851" s="6" t="s">
        <v>2756</v>
      </c>
      <c r="AH851" s="89" t="str">
        <f t="shared" si="166"/>
        <v>No Build Required</v>
      </c>
      <c r="AI851" s="13" t="s">
        <v>4508</v>
      </c>
      <c r="AJ851" s="13" t="s">
        <v>4508</v>
      </c>
      <c r="AK851" s="84" t="str">
        <f>IF(Q851="",IF(U851="N","N/A",IF(AL851="","TBD",IF(AL851="N/A","N/A",IF(ISNUMBER(AL851),"Complete","")))),"Removed")</f>
        <v>N/A</v>
      </c>
      <c r="AL851" s="93" t="s">
        <v>4508</v>
      </c>
      <c r="AM851" s="89" t="str">
        <f>IF(Q851="",IF(AO851="","TBD",IF(AO851="N/A","N/A",IF(ISNUMBER(AO851),"Complete","TBD"))),"N/A")</f>
        <v>Complete</v>
      </c>
      <c r="AN851" s="13"/>
      <c r="AO851" s="95">
        <v>41285</v>
      </c>
      <c r="AP851" s="97" t="str">
        <f>IF(Q851="",IF(AK851="N/A",IF(AM851="TBD","Waiting on Router","Ready"),"TBD"),"Removed")</f>
        <v>Ready</v>
      </c>
      <c r="AQ851" s="13"/>
      <c r="AR851" s="11"/>
      <c r="AS851" s="11">
        <v>2</v>
      </c>
      <c r="AT851" s="13"/>
      <c r="AU851" s="13"/>
      <c r="AV851" s="11"/>
    </row>
    <row r="852" spans="1:48">
      <c r="A852" s="13"/>
      <c r="B852" s="75" t="s">
        <v>5159</v>
      </c>
      <c r="C852" s="75" t="s">
        <v>241</v>
      </c>
      <c r="D852" s="75" t="s">
        <v>4566</v>
      </c>
      <c r="E852" s="6" t="s">
        <v>2721</v>
      </c>
      <c r="F852" s="82" t="s">
        <v>5115</v>
      </c>
      <c r="G852" s="81" t="s">
        <v>4851</v>
      </c>
      <c r="H852" s="38" t="s">
        <v>6311</v>
      </c>
      <c r="I852" s="6" t="s">
        <v>427</v>
      </c>
      <c r="J852" s="6">
        <v>25526</v>
      </c>
      <c r="K852" s="6"/>
      <c r="L852" s="11"/>
      <c r="M852" s="6"/>
      <c r="N852" s="6" t="s">
        <v>6312</v>
      </c>
      <c r="O852" s="6">
        <v>994</v>
      </c>
      <c r="P852" s="6"/>
      <c r="Q852" s="11"/>
      <c r="R852" s="11" t="s">
        <v>5222</v>
      </c>
      <c r="S852" s="6"/>
      <c r="T852" s="13"/>
      <c r="U852" s="77" t="str">
        <f t="shared" si="162"/>
        <v>N</v>
      </c>
      <c r="V852" s="77" t="str">
        <f t="shared" si="161"/>
        <v>N/A</v>
      </c>
      <c r="W852" s="22"/>
      <c r="X852" s="6" t="s">
        <v>4508</v>
      </c>
      <c r="Y852" s="13"/>
      <c r="Z852" s="13"/>
      <c r="AA852" s="84" t="str">
        <f t="shared" si="163"/>
        <v>N/A</v>
      </c>
      <c r="AB852" s="33">
        <v>0</v>
      </c>
      <c r="AC852" s="15">
        <f t="shared" si="164"/>
        <v>0</v>
      </c>
      <c r="AD852" s="13"/>
      <c r="AE852" s="92" t="str">
        <f t="shared" si="165"/>
        <v>N/A</v>
      </c>
      <c r="AF852" s="13"/>
      <c r="AG852" s="6" t="s">
        <v>2756</v>
      </c>
      <c r="AH852" s="89" t="str">
        <f t="shared" si="166"/>
        <v>No Build Required</v>
      </c>
      <c r="AI852" s="13" t="s">
        <v>4508</v>
      </c>
      <c r="AJ852" s="13" t="s">
        <v>4508</v>
      </c>
      <c r="AK852" s="84" t="str">
        <f>IF(Q852="",IF(U852="N","N/A",IF(AL852="","TBD",IF(AL852="N/A","N/A",IF(ISNUMBER(AL852),"Complete","")))),"Removed")</f>
        <v>N/A</v>
      </c>
      <c r="AL852" s="95" t="s">
        <v>4508</v>
      </c>
      <c r="AM852" s="89" t="str">
        <f>IF(Q852="",IF(AO852="","TBD",IF(AO852="N/A","N/A",IF(ISNUMBER(AO852),"Complete","TBD"))),"N/A")</f>
        <v>Complete</v>
      </c>
      <c r="AN852" s="13"/>
      <c r="AO852" s="95">
        <v>41311</v>
      </c>
      <c r="AP852" s="97" t="str">
        <f>IF(Q852="",IF(AK852="N/A",IF(AM852="TBD","Waiting on Router","Ready"),"TBD"),"Removed")</f>
        <v>Ready</v>
      </c>
      <c r="AQ852" s="13"/>
      <c r="AR852" s="11"/>
      <c r="AS852" s="11">
        <v>2</v>
      </c>
      <c r="AT852" s="13"/>
      <c r="AU852" s="13"/>
      <c r="AV852" s="11"/>
    </row>
    <row r="853" spans="1:48">
      <c r="A853" s="13"/>
      <c r="B853" s="75" t="s">
        <v>5160</v>
      </c>
      <c r="C853" s="75" t="s">
        <v>241</v>
      </c>
      <c r="D853" s="75" t="s">
        <v>4566</v>
      </c>
      <c r="E853" s="6" t="s">
        <v>2721</v>
      </c>
      <c r="F853" s="82" t="s">
        <v>5260</v>
      </c>
      <c r="G853" s="81" t="s">
        <v>4851</v>
      </c>
      <c r="H853" s="38" t="s">
        <v>6313</v>
      </c>
      <c r="I853" s="6" t="s">
        <v>427</v>
      </c>
      <c r="J853" s="6">
        <v>25526</v>
      </c>
      <c r="K853" s="6"/>
      <c r="L853" s="11"/>
      <c r="M853" s="6"/>
      <c r="N853" s="6" t="s">
        <v>6314</v>
      </c>
      <c r="O853" s="6">
        <v>995</v>
      </c>
      <c r="P853" s="6"/>
      <c r="Q853" s="11"/>
      <c r="R853" s="11" t="s">
        <v>5222</v>
      </c>
      <c r="S853" s="6"/>
      <c r="T853" s="13"/>
      <c r="U853" s="77" t="str">
        <f t="shared" si="162"/>
        <v>N</v>
      </c>
      <c r="V853" s="77" t="str">
        <f t="shared" si="161"/>
        <v>N/A</v>
      </c>
      <c r="W853" s="22"/>
      <c r="X853" s="6" t="s">
        <v>4508</v>
      </c>
      <c r="Y853" s="13"/>
      <c r="Z853" s="13"/>
      <c r="AA853" s="84" t="str">
        <f t="shared" si="163"/>
        <v>N/A</v>
      </c>
      <c r="AB853" s="33">
        <v>0</v>
      </c>
      <c r="AC853" s="15">
        <f t="shared" si="164"/>
        <v>0</v>
      </c>
      <c r="AD853" s="13"/>
      <c r="AE853" s="92" t="str">
        <f t="shared" si="165"/>
        <v>N/A</v>
      </c>
      <c r="AF853" s="13"/>
      <c r="AG853" s="6" t="s">
        <v>2756</v>
      </c>
      <c r="AH853" s="89" t="str">
        <f t="shared" si="166"/>
        <v>No Build Required</v>
      </c>
      <c r="AI853" s="13" t="s">
        <v>4508</v>
      </c>
      <c r="AJ853" s="13" t="s">
        <v>4508</v>
      </c>
      <c r="AK853" s="84" t="str">
        <f>IF(Q853="",IF(U853="N","N/A",IF(AL853="","TBD",IF(AL853="N/A","N/A",IF(ISNUMBER(AL853),"Complete","")))),"Removed")</f>
        <v>N/A</v>
      </c>
      <c r="AL853" s="95" t="s">
        <v>4508</v>
      </c>
      <c r="AM853" s="89" t="str">
        <f>IF(Q853="",IF(AO853="","TBD",IF(AO853="N/A","N/A",IF(ISNUMBER(AO853),"Complete","TBD"))),"N/A")</f>
        <v>Complete</v>
      </c>
      <c r="AN853" s="13"/>
      <c r="AO853" s="95">
        <v>41311</v>
      </c>
      <c r="AP853" s="97" t="str">
        <f>IF(Q853="",IF(AK853="N/A",IF(AM853="TBD","Waiting on Router","Ready"),"TBD"),"Removed")</f>
        <v>Ready</v>
      </c>
      <c r="AQ853" s="13"/>
      <c r="AR853" s="11"/>
      <c r="AS853" s="11">
        <v>2</v>
      </c>
      <c r="AT853" s="13"/>
      <c r="AU853" s="13"/>
      <c r="AV853" s="11"/>
    </row>
    <row r="854" spans="1:48">
      <c r="A854" s="1"/>
      <c r="B854" s="72" t="s">
        <v>2447</v>
      </c>
      <c r="C854" s="72" t="s">
        <v>146</v>
      </c>
      <c r="D854" s="72" t="s">
        <v>1453</v>
      </c>
      <c r="E854" s="8" t="s">
        <v>2725</v>
      </c>
      <c r="F854" s="73" t="s">
        <v>1493</v>
      </c>
      <c r="G854" s="72" t="s">
        <v>4852</v>
      </c>
      <c r="H854" s="8" t="s">
        <v>1537</v>
      </c>
      <c r="I854" s="8" t="s">
        <v>104</v>
      </c>
      <c r="J854" s="8">
        <v>25802</v>
      </c>
      <c r="K854" s="8" t="s">
        <v>2950</v>
      </c>
      <c r="L854" s="4" t="s">
        <v>3674</v>
      </c>
      <c r="M854" s="8" t="s">
        <v>3675</v>
      </c>
      <c r="N854" s="8" t="s">
        <v>4253</v>
      </c>
      <c r="O854" s="8">
        <v>580</v>
      </c>
      <c r="P854" s="19" t="s">
        <v>4872</v>
      </c>
      <c r="Q854" s="4"/>
      <c r="R854" s="4" t="s">
        <v>4857</v>
      </c>
      <c r="S854" s="8" t="s">
        <v>2712</v>
      </c>
      <c r="T854" s="1">
        <v>40878</v>
      </c>
      <c r="U854" s="77" t="str">
        <f t="shared" si="162"/>
        <v>Y</v>
      </c>
      <c r="V854" s="77" t="str">
        <f t="shared" si="161"/>
        <v>Y</v>
      </c>
      <c r="W854" s="32" t="s">
        <v>4434</v>
      </c>
      <c r="X854" s="8" t="s">
        <v>697</v>
      </c>
      <c r="Y854" s="1"/>
      <c r="Z854" s="1">
        <v>40885</v>
      </c>
      <c r="AA854" s="84" t="str">
        <f t="shared" si="163"/>
        <v>Y</v>
      </c>
      <c r="AB854" s="33">
        <v>350</v>
      </c>
      <c r="AC854" s="15">
        <f t="shared" si="164"/>
        <v>350</v>
      </c>
      <c r="AD854" s="1">
        <v>41183</v>
      </c>
      <c r="AE854" s="92" t="str">
        <f t="shared" si="165"/>
        <v>Complete</v>
      </c>
      <c r="AF854" s="1">
        <v>41025</v>
      </c>
      <c r="AG854" s="8" t="s">
        <v>2756</v>
      </c>
      <c r="AH854" s="89" t="str">
        <f t="shared" si="166"/>
        <v>No Build Required</v>
      </c>
      <c r="AI854" s="13" t="s">
        <v>4508</v>
      </c>
      <c r="AJ854" s="13" t="s">
        <v>4508</v>
      </c>
      <c r="AK854" s="84" t="str">
        <f>IF(Q854="",IF(U854="N","N/A",IF(AL854="","TBD",IF(AL854="N/A","N/A",IF(ISNUMBER(AL854),"Complete","")))),"Removed")</f>
        <v>Complete</v>
      </c>
      <c r="AL854" s="93">
        <v>41029</v>
      </c>
      <c r="AM854" s="89" t="str">
        <f>IF(Q854="",IF(AO854="","TBD",IF(AO854="N/A","N/A",IF(ISNUMBER(AO854),"Complete","TBD"))),"N/A")</f>
        <v>Complete</v>
      </c>
      <c r="AN854" s="1" t="s">
        <v>4508</v>
      </c>
      <c r="AO854" s="93">
        <v>41198</v>
      </c>
      <c r="AP854" s="97" t="str">
        <f>IF(Q854="",IF(AK854="Complete",IF(AM854="TBD","Waiting on Router","Ready"),"Pending Fiber Completion"),"Removed")</f>
        <v>Ready</v>
      </c>
      <c r="AQ854" s="1" t="s">
        <v>4508</v>
      </c>
      <c r="AR854" s="4"/>
      <c r="AS854" s="9">
        <v>1</v>
      </c>
      <c r="AT854" s="1"/>
      <c r="AU854" s="1"/>
      <c r="AV854" s="4"/>
    </row>
    <row r="855" spans="1:48">
      <c r="A855" s="1"/>
      <c r="B855" s="72" t="s">
        <v>2448</v>
      </c>
      <c r="C855" s="72" t="s">
        <v>146</v>
      </c>
      <c r="D855" s="72" t="s">
        <v>762</v>
      </c>
      <c r="E855" s="8" t="s">
        <v>2725</v>
      </c>
      <c r="F855" s="73" t="s">
        <v>270</v>
      </c>
      <c r="G855" s="72" t="s">
        <v>4852</v>
      </c>
      <c r="H855" s="8" t="s">
        <v>271</v>
      </c>
      <c r="I855" s="8" t="s">
        <v>2</v>
      </c>
      <c r="J855" s="8">
        <v>25801</v>
      </c>
      <c r="K855" s="8" t="s">
        <v>2951</v>
      </c>
      <c r="L855" s="4" t="s">
        <v>3984</v>
      </c>
      <c r="M855" s="8"/>
      <c r="N855" s="8" t="s">
        <v>4540</v>
      </c>
      <c r="O855" s="8">
        <v>633</v>
      </c>
      <c r="P855" s="11" t="s">
        <v>4812</v>
      </c>
      <c r="Q855" s="4"/>
      <c r="R855" s="4" t="s">
        <v>2727</v>
      </c>
      <c r="S855" s="8" t="s">
        <v>1727</v>
      </c>
      <c r="T855" s="1">
        <v>40878</v>
      </c>
      <c r="U855" s="77" t="str">
        <f t="shared" si="162"/>
        <v>Y</v>
      </c>
      <c r="V855" s="77" t="str">
        <f t="shared" si="161"/>
        <v>Y</v>
      </c>
      <c r="W855" s="32">
        <v>34958.480000000003</v>
      </c>
      <c r="X855" s="8" t="s">
        <v>2756</v>
      </c>
      <c r="Y855" s="1"/>
      <c r="Z855" s="1">
        <v>40991</v>
      </c>
      <c r="AA855" s="84" t="str">
        <f t="shared" si="163"/>
        <v>Y</v>
      </c>
      <c r="AB855" s="33">
        <v>3048</v>
      </c>
      <c r="AC855" s="15">
        <f t="shared" si="164"/>
        <v>3048</v>
      </c>
      <c r="AD855" s="1">
        <v>41183</v>
      </c>
      <c r="AE855" s="92" t="str">
        <f t="shared" si="165"/>
        <v>Complete</v>
      </c>
      <c r="AF855" s="1">
        <v>41201</v>
      </c>
      <c r="AG855" s="8" t="s">
        <v>697</v>
      </c>
      <c r="AH855" s="89" t="str">
        <f t="shared" si="166"/>
        <v>Complete</v>
      </c>
      <c r="AI855" s="1">
        <v>41303</v>
      </c>
      <c r="AJ855" s="1">
        <v>41380</v>
      </c>
      <c r="AK855" s="84" t="str">
        <f>IF(Q855="",IF(U855="N","N/A",IF(AL855="","TBD",IF(AL855="N/A","N/A",IF(ISNUMBER(AL855),"Complete","")))),"Removed")</f>
        <v>Complete</v>
      </c>
      <c r="AL855" s="94">
        <v>41409</v>
      </c>
      <c r="AM855" s="89" t="str">
        <f>IF(Q855="",IF(AO855="","TBD",IF(AO855="N/A","N/A",IF(ISNUMBER(AO855),"Complete","TBD"))),"N/A")</f>
        <v>Complete</v>
      </c>
      <c r="AN855" s="1">
        <v>41409</v>
      </c>
      <c r="AO855" s="96">
        <v>41085</v>
      </c>
      <c r="AP855" s="97" t="str">
        <f>IF(Q855="",IF(AK855="Complete",IF(AM855="TBD","Waiting on Router","Ready"),"Pending Fiber Completion"),"Removed")</f>
        <v>Ready</v>
      </c>
      <c r="AQ855" s="1"/>
      <c r="AR855" s="4" t="s">
        <v>6685</v>
      </c>
      <c r="AS855" s="9">
        <v>1</v>
      </c>
      <c r="AT855" s="1"/>
      <c r="AU855" s="1"/>
      <c r="AV855" s="4"/>
    </row>
    <row r="856" spans="1:48">
      <c r="A856" s="2"/>
      <c r="B856" s="73" t="s">
        <v>2449</v>
      </c>
      <c r="C856" s="73" t="s">
        <v>146</v>
      </c>
      <c r="D856" s="73" t="s">
        <v>762</v>
      </c>
      <c r="E856" s="4" t="s">
        <v>2725</v>
      </c>
      <c r="F856" s="73" t="s">
        <v>1700</v>
      </c>
      <c r="G856" s="73" t="s">
        <v>4852</v>
      </c>
      <c r="H856" s="4" t="s">
        <v>1701</v>
      </c>
      <c r="I856" s="4" t="s">
        <v>104</v>
      </c>
      <c r="J856" s="4">
        <v>25801</v>
      </c>
      <c r="K856" s="4" t="s">
        <v>2949</v>
      </c>
      <c r="L856" s="4" t="s">
        <v>3985</v>
      </c>
      <c r="M856" s="4"/>
      <c r="N856" s="4" t="s">
        <v>4541</v>
      </c>
      <c r="O856" s="4">
        <v>634</v>
      </c>
      <c r="P856" s="11" t="s">
        <v>4812</v>
      </c>
      <c r="Q856" s="4"/>
      <c r="R856" s="4" t="s">
        <v>2727</v>
      </c>
      <c r="S856" s="4" t="s">
        <v>1727</v>
      </c>
      <c r="T856" s="2">
        <v>40875</v>
      </c>
      <c r="U856" s="86" t="str">
        <f t="shared" si="162"/>
        <v>Y</v>
      </c>
      <c r="V856" s="86" t="str">
        <f t="shared" si="161"/>
        <v>Y</v>
      </c>
      <c r="W856" s="34">
        <v>27193.98</v>
      </c>
      <c r="X856" s="4" t="s">
        <v>2756</v>
      </c>
      <c r="Y856" s="2"/>
      <c r="Z856" s="2">
        <v>40991</v>
      </c>
      <c r="AA856" s="84" t="str">
        <f t="shared" si="163"/>
        <v>Y</v>
      </c>
      <c r="AB856" s="35">
        <v>2967</v>
      </c>
      <c r="AC856" s="15">
        <f t="shared" si="164"/>
        <v>2967</v>
      </c>
      <c r="AD856" s="2">
        <v>41183</v>
      </c>
      <c r="AE856" s="92" t="str">
        <f t="shared" si="165"/>
        <v>Complete</v>
      </c>
      <c r="AF856" s="2">
        <v>41026</v>
      </c>
      <c r="AG856" s="4" t="s">
        <v>2756</v>
      </c>
      <c r="AH856" s="89" t="str">
        <f t="shared" si="166"/>
        <v>No Build Required</v>
      </c>
      <c r="AI856" s="13" t="s">
        <v>4508</v>
      </c>
      <c r="AJ856" s="13" t="s">
        <v>4508</v>
      </c>
      <c r="AK856" s="84" t="str">
        <f>IF(Q856="",IF(U856="N","N/A",IF(AL856="","TBD",IF(AL856="N/A","N/A",IF(ISNUMBER(AL856),"Complete","")))),"Removed")</f>
        <v>Complete</v>
      </c>
      <c r="AL856" s="94">
        <v>41026</v>
      </c>
      <c r="AM856" s="89" t="str">
        <f>IF(Q856="",IF(AO856="","TBD",IF(AO856="N/A","N/A",IF(ISNUMBER(AO856),"Complete","TBD"))),"N/A")</f>
        <v>Complete</v>
      </c>
      <c r="AN856" s="1">
        <v>41124</v>
      </c>
      <c r="AO856" s="96">
        <v>41085</v>
      </c>
      <c r="AP856" s="97" t="str">
        <f>IF(Q856="",IF(AK856="Complete",IF(AM856="TBD","Waiting on Router","Ready"),"Pending Fiber Completion"),"Removed")</f>
        <v>Ready</v>
      </c>
      <c r="AQ856" s="1">
        <v>41124</v>
      </c>
      <c r="AR856" s="4"/>
      <c r="AS856" s="7">
        <v>1</v>
      </c>
      <c r="AT856" s="2"/>
      <c r="AU856" s="2"/>
      <c r="AV856" s="4"/>
    </row>
    <row r="857" spans="1:48">
      <c r="A857" s="1"/>
      <c r="B857" s="72" t="s">
        <v>2450</v>
      </c>
      <c r="C857" s="72" t="s">
        <v>146</v>
      </c>
      <c r="D857" s="72" t="s">
        <v>774</v>
      </c>
      <c r="E857" s="18" t="s">
        <v>2725</v>
      </c>
      <c r="F857" s="73" t="s">
        <v>1220</v>
      </c>
      <c r="G857" s="72" t="s">
        <v>4851</v>
      </c>
      <c r="H857" s="8" t="s">
        <v>6315</v>
      </c>
      <c r="I857" s="8" t="s">
        <v>104</v>
      </c>
      <c r="J857" s="8">
        <v>25801</v>
      </c>
      <c r="K857" s="8" t="s">
        <v>6316</v>
      </c>
      <c r="L857" s="4" t="s">
        <v>3741</v>
      </c>
      <c r="M857" s="8" t="s">
        <v>3742</v>
      </c>
      <c r="N857" s="8" t="s">
        <v>6317</v>
      </c>
      <c r="O857" s="8">
        <v>20</v>
      </c>
      <c r="P857" s="18"/>
      <c r="Q857" s="4"/>
      <c r="R857" s="4" t="s">
        <v>4071</v>
      </c>
      <c r="S857" s="8" t="s">
        <v>2713</v>
      </c>
      <c r="T857" s="1"/>
      <c r="U857" s="77" t="str">
        <f t="shared" si="162"/>
        <v>N</v>
      </c>
      <c r="V857" s="77" t="str">
        <f t="shared" si="161"/>
        <v>N/A</v>
      </c>
      <c r="W857" s="32"/>
      <c r="X857" s="6" t="s">
        <v>4508</v>
      </c>
      <c r="Y857" s="1"/>
      <c r="Z857" s="1"/>
      <c r="AA857" s="84" t="str">
        <f t="shared" si="163"/>
        <v>N/A</v>
      </c>
      <c r="AB857" s="33">
        <v>0</v>
      </c>
      <c r="AC857" s="15">
        <f t="shared" si="164"/>
        <v>0</v>
      </c>
      <c r="AD857" s="1"/>
      <c r="AE857" s="92" t="str">
        <f t="shared" si="165"/>
        <v>N/A</v>
      </c>
      <c r="AF857" s="1"/>
      <c r="AG857" s="8" t="s">
        <v>2756</v>
      </c>
      <c r="AH857" s="89" t="str">
        <f t="shared" si="166"/>
        <v>No Build Required</v>
      </c>
      <c r="AI857" s="1" t="s">
        <v>4508</v>
      </c>
      <c r="AJ857" s="1" t="s">
        <v>4508</v>
      </c>
      <c r="AK857" s="84" t="str">
        <f>IF(Q857="",IF(U857="N","N/A",IF(AL857="","TBD",IF(AL857="N/A","N/A",IF(ISNUMBER(AL857),"Complete","")))),"Removed")</f>
        <v>N/A</v>
      </c>
      <c r="AL857" s="93" t="s">
        <v>4508</v>
      </c>
      <c r="AM857" s="89" t="str">
        <f>IF(Q857="",IF(AO857="","TBD",IF(AO857="N/A","N/A",IF(ISNUMBER(AO857),"Complete","TBD"))),"N/A")</f>
        <v>Complete</v>
      </c>
      <c r="AN857" s="1">
        <v>40912</v>
      </c>
      <c r="AO857" s="93">
        <v>40829</v>
      </c>
      <c r="AP857" s="97" t="str">
        <f>IF(Q857="",IF(AK857="N/A",IF(AM857="TBD","Waiting on Router","Ready"),"TBD"),"Removed")</f>
        <v>Ready</v>
      </c>
      <c r="AQ857" s="1">
        <v>40913</v>
      </c>
      <c r="AR857" s="4"/>
      <c r="AS857" s="9">
        <v>1</v>
      </c>
      <c r="AT857" s="1"/>
      <c r="AU857" s="1"/>
      <c r="AV857" s="4"/>
    </row>
    <row r="858" spans="1:48">
      <c r="A858" s="1"/>
      <c r="B858" s="72" t="s">
        <v>2451</v>
      </c>
      <c r="C858" s="72" t="s">
        <v>146</v>
      </c>
      <c r="D858" s="72" t="s">
        <v>774</v>
      </c>
      <c r="E858" s="18" t="s">
        <v>2725</v>
      </c>
      <c r="F858" s="73" t="s">
        <v>1221</v>
      </c>
      <c r="G858" s="72" t="s">
        <v>4851</v>
      </c>
      <c r="H858" s="8" t="s">
        <v>6318</v>
      </c>
      <c r="I858" s="8" t="s">
        <v>104</v>
      </c>
      <c r="J858" s="8">
        <v>25801</v>
      </c>
      <c r="K858" s="8" t="s">
        <v>6319</v>
      </c>
      <c r="L858" s="4" t="s">
        <v>3741</v>
      </c>
      <c r="M858" s="8" t="s">
        <v>3742</v>
      </c>
      <c r="N858" s="8" t="s">
        <v>6320</v>
      </c>
      <c r="O858" s="8">
        <v>21</v>
      </c>
      <c r="P858" s="18"/>
      <c r="Q858" s="4"/>
      <c r="R858" s="4" t="s">
        <v>4071</v>
      </c>
      <c r="S858" s="8" t="s">
        <v>2713</v>
      </c>
      <c r="T858" s="1"/>
      <c r="U858" s="77" t="str">
        <f t="shared" si="162"/>
        <v>N</v>
      </c>
      <c r="V858" s="77" t="str">
        <f t="shared" si="161"/>
        <v>N/A</v>
      </c>
      <c r="W858" s="32"/>
      <c r="X858" s="6" t="s">
        <v>4508</v>
      </c>
      <c r="Y858" s="1"/>
      <c r="Z858" s="1"/>
      <c r="AA858" s="84" t="str">
        <f t="shared" si="163"/>
        <v>N/A</v>
      </c>
      <c r="AB858" s="33">
        <v>0</v>
      </c>
      <c r="AC858" s="15">
        <f t="shared" si="164"/>
        <v>0</v>
      </c>
      <c r="AD858" s="1"/>
      <c r="AE858" s="92" t="str">
        <f t="shared" si="165"/>
        <v>N/A</v>
      </c>
      <c r="AF858" s="1"/>
      <c r="AG858" s="8" t="s">
        <v>2756</v>
      </c>
      <c r="AH858" s="89" t="str">
        <f t="shared" si="166"/>
        <v>No Build Required</v>
      </c>
      <c r="AI858" s="1" t="s">
        <v>4508</v>
      </c>
      <c r="AJ858" s="1" t="s">
        <v>4508</v>
      </c>
      <c r="AK858" s="84" t="str">
        <f>IF(Q858="",IF(U858="N","N/A",IF(AL858="","TBD",IF(AL858="N/A","N/A",IF(ISNUMBER(AL858),"Complete","")))),"Removed")</f>
        <v>N/A</v>
      </c>
      <c r="AL858" s="93" t="s">
        <v>4508</v>
      </c>
      <c r="AM858" s="89" t="str">
        <f>IF(Q858="",IF(AO858="","TBD",IF(AO858="N/A","N/A",IF(ISNUMBER(AO858),"Complete","TBD"))),"N/A")</f>
        <v>Complete</v>
      </c>
      <c r="AN858" s="1">
        <v>40912</v>
      </c>
      <c r="AO858" s="93">
        <v>40813</v>
      </c>
      <c r="AP858" s="97" t="str">
        <f>IF(Q858="",IF(AK858="N/A",IF(AM858="TBD","Waiting on Router","Ready"),"TBD"),"Removed")</f>
        <v>Ready</v>
      </c>
      <c r="AQ858" s="1">
        <v>40913</v>
      </c>
      <c r="AR858" s="4"/>
      <c r="AS858" s="9">
        <v>1</v>
      </c>
      <c r="AT858" s="1"/>
      <c r="AU858" s="1"/>
      <c r="AV858" s="4"/>
    </row>
    <row r="859" spans="1:48">
      <c r="A859" s="1"/>
      <c r="B859" s="72" t="s">
        <v>2452</v>
      </c>
      <c r="C859" s="72" t="s">
        <v>146</v>
      </c>
      <c r="D859" s="72" t="s">
        <v>774</v>
      </c>
      <c r="E859" s="18" t="s">
        <v>2725</v>
      </c>
      <c r="F859" s="73" t="s">
        <v>1222</v>
      </c>
      <c r="G859" s="72" t="s">
        <v>4851</v>
      </c>
      <c r="H859" s="8" t="s">
        <v>6321</v>
      </c>
      <c r="I859" s="8" t="s">
        <v>104</v>
      </c>
      <c r="J859" s="8">
        <v>25801</v>
      </c>
      <c r="K859" s="8" t="s">
        <v>6322</v>
      </c>
      <c r="L859" s="4" t="s">
        <v>3741</v>
      </c>
      <c r="M859" s="8" t="s">
        <v>3742</v>
      </c>
      <c r="N859" s="8" t="s">
        <v>6323</v>
      </c>
      <c r="O859" s="8">
        <v>22</v>
      </c>
      <c r="P859" s="18"/>
      <c r="Q859" s="4"/>
      <c r="R859" s="4" t="s">
        <v>4071</v>
      </c>
      <c r="S859" s="8" t="s">
        <v>2713</v>
      </c>
      <c r="T859" s="1"/>
      <c r="U859" s="77" t="str">
        <f t="shared" si="162"/>
        <v>N</v>
      </c>
      <c r="V859" s="77" t="str">
        <f t="shared" si="161"/>
        <v>N/A</v>
      </c>
      <c r="W859" s="32"/>
      <c r="X859" s="6" t="s">
        <v>4508</v>
      </c>
      <c r="Y859" s="1"/>
      <c r="Z859" s="1"/>
      <c r="AA859" s="84" t="str">
        <f t="shared" si="163"/>
        <v>N/A</v>
      </c>
      <c r="AB859" s="33">
        <v>0</v>
      </c>
      <c r="AC859" s="15">
        <f t="shared" si="164"/>
        <v>0</v>
      </c>
      <c r="AD859" s="1"/>
      <c r="AE859" s="92" t="str">
        <f t="shared" si="165"/>
        <v>N/A</v>
      </c>
      <c r="AF859" s="1"/>
      <c r="AG859" s="8" t="s">
        <v>2756</v>
      </c>
      <c r="AH859" s="89" t="str">
        <f t="shared" si="166"/>
        <v>No Build Required</v>
      </c>
      <c r="AI859" s="1" t="s">
        <v>4508</v>
      </c>
      <c r="AJ859" s="1" t="s">
        <v>4508</v>
      </c>
      <c r="AK859" s="84" t="str">
        <f>IF(Q859="",IF(U859="N","N/A",IF(AL859="","TBD",IF(AL859="N/A","N/A",IF(ISNUMBER(AL859),"Complete","")))),"Removed")</f>
        <v>N/A</v>
      </c>
      <c r="AL859" s="93" t="s">
        <v>4508</v>
      </c>
      <c r="AM859" s="89" t="str">
        <f>IF(Q859="",IF(AO859="","TBD",IF(AO859="N/A","N/A",IF(ISNUMBER(AO859),"Complete","TBD"))),"N/A")</f>
        <v>Complete</v>
      </c>
      <c r="AN859" s="1">
        <v>40912</v>
      </c>
      <c r="AO859" s="93">
        <v>40813</v>
      </c>
      <c r="AP859" s="97" t="str">
        <f>IF(Q859="",IF(AK859="N/A",IF(AM859="TBD","Waiting on Router","Ready"),"TBD"),"Removed")</f>
        <v>Ready</v>
      </c>
      <c r="AQ859" s="1">
        <v>40913</v>
      </c>
      <c r="AR859" s="4"/>
      <c r="AS859" s="9">
        <v>1</v>
      </c>
      <c r="AT859" s="1"/>
      <c r="AU859" s="1"/>
      <c r="AV859" s="4"/>
    </row>
    <row r="860" spans="1:48">
      <c r="A860" s="1"/>
      <c r="B860" s="72" t="s">
        <v>2453</v>
      </c>
      <c r="C860" s="72" t="s">
        <v>146</v>
      </c>
      <c r="D860" s="72" t="s">
        <v>774</v>
      </c>
      <c r="E860" s="18" t="s">
        <v>2725</v>
      </c>
      <c r="F860" s="73" t="s">
        <v>1223</v>
      </c>
      <c r="G860" s="72" t="s">
        <v>4851</v>
      </c>
      <c r="H860" s="8" t="s">
        <v>6324</v>
      </c>
      <c r="I860" s="8" t="s">
        <v>6325</v>
      </c>
      <c r="J860" s="8">
        <v>25880</v>
      </c>
      <c r="K860" s="8" t="s">
        <v>6326</v>
      </c>
      <c r="L860" s="4" t="s">
        <v>3741</v>
      </c>
      <c r="M860" s="8" t="s">
        <v>3742</v>
      </c>
      <c r="N860" s="8" t="s">
        <v>6327</v>
      </c>
      <c r="O860" s="8">
        <v>23</v>
      </c>
      <c r="P860" s="18"/>
      <c r="Q860" s="4"/>
      <c r="R860" s="4" t="s">
        <v>4071</v>
      </c>
      <c r="S860" s="8" t="s">
        <v>2713</v>
      </c>
      <c r="T860" s="1"/>
      <c r="U860" s="77" t="str">
        <f t="shared" si="162"/>
        <v>N</v>
      </c>
      <c r="V860" s="77" t="str">
        <f t="shared" si="161"/>
        <v>N/A</v>
      </c>
      <c r="W860" s="32"/>
      <c r="X860" s="6" t="s">
        <v>4508</v>
      </c>
      <c r="Y860" s="1"/>
      <c r="Z860" s="1"/>
      <c r="AA860" s="84" t="str">
        <f t="shared" si="163"/>
        <v>N/A</v>
      </c>
      <c r="AB860" s="33">
        <v>0</v>
      </c>
      <c r="AC860" s="15">
        <f t="shared" si="164"/>
        <v>0</v>
      </c>
      <c r="AD860" s="1"/>
      <c r="AE860" s="92" t="str">
        <f t="shared" si="165"/>
        <v>N/A</v>
      </c>
      <c r="AF860" s="1"/>
      <c r="AG860" s="8" t="s">
        <v>2756</v>
      </c>
      <c r="AH860" s="89" t="str">
        <f t="shared" si="166"/>
        <v>No Build Required</v>
      </c>
      <c r="AI860" s="1" t="s">
        <v>4508</v>
      </c>
      <c r="AJ860" s="1" t="s">
        <v>4508</v>
      </c>
      <c r="AK860" s="84" t="str">
        <f>IF(Q860="",IF(U860="N","N/A",IF(AL860="","TBD",IF(AL860="N/A","N/A",IF(ISNUMBER(AL860),"Complete","")))),"Removed")</f>
        <v>N/A</v>
      </c>
      <c r="AL860" s="93" t="s">
        <v>4508</v>
      </c>
      <c r="AM860" s="89" t="str">
        <f>IF(Q860="",IF(AO860="","TBD",IF(AO860="N/A","N/A",IF(ISNUMBER(AO860),"Complete","TBD"))),"N/A")</f>
        <v>Complete</v>
      </c>
      <c r="AN860" s="1">
        <v>40912</v>
      </c>
      <c r="AO860" s="93">
        <v>40849</v>
      </c>
      <c r="AP860" s="97" t="str">
        <f>IF(Q860="",IF(AK860="N/A",IF(AM860="TBD","Waiting on Router","Ready"),"TBD"),"Removed")</f>
        <v>Ready</v>
      </c>
      <c r="AQ860" s="1">
        <v>40913</v>
      </c>
      <c r="AR860" s="4"/>
      <c r="AS860" s="9">
        <v>1</v>
      </c>
      <c r="AT860" s="1"/>
      <c r="AU860" s="1"/>
      <c r="AV860" s="4"/>
    </row>
    <row r="861" spans="1:48">
      <c r="A861" s="1"/>
      <c r="B861" s="72" t="s">
        <v>2454</v>
      </c>
      <c r="C861" s="72" t="s">
        <v>146</v>
      </c>
      <c r="D861" s="72" t="s">
        <v>774</v>
      </c>
      <c r="E861" s="18" t="s">
        <v>2725</v>
      </c>
      <c r="F861" s="73" t="s">
        <v>1224</v>
      </c>
      <c r="G861" s="72" t="s">
        <v>4851</v>
      </c>
      <c r="H861" s="8" t="s">
        <v>6328</v>
      </c>
      <c r="I861" s="8" t="s">
        <v>6329</v>
      </c>
      <c r="J861" s="8">
        <v>25044</v>
      </c>
      <c r="K861" s="8" t="s">
        <v>6330</v>
      </c>
      <c r="L861" s="4" t="s">
        <v>3741</v>
      </c>
      <c r="M861" s="8" t="s">
        <v>3742</v>
      </c>
      <c r="N861" s="8" t="s">
        <v>6331</v>
      </c>
      <c r="O861" s="8">
        <v>24</v>
      </c>
      <c r="P861" s="18"/>
      <c r="Q861" s="4"/>
      <c r="R861" s="4" t="s">
        <v>4071</v>
      </c>
      <c r="S861" s="8" t="s">
        <v>2713</v>
      </c>
      <c r="T861" s="1"/>
      <c r="U861" s="77" t="str">
        <f t="shared" si="162"/>
        <v>N</v>
      </c>
      <c r="V861" s="77" t="str">
        <f t="shared" si="161"/>
        <v>N/A</v>
      </c>
      <c r="W861" s="32"/>
      <c r="X861" s="6" t="s">
        <v>4508</v>
      </c>
      <c r="Y861" s="1"/>
      <c r="Z861" s="1"/>
      <c r="AA861" s="84" t="str">
        <f t="shared" si="163"/>
        <v>N/A</v>
      </c>
      <c r="AB861" s="33">
        <v>0</v>
      </c>
      <c r="AC861" s="15">
        <f t="shared" si="164"/>
        <v>0</v>
      </c>
      <c r="AD861" s="1"/>
      <c r="AE861" s="92" t="str">
        <f t="shared" si="165"/>
        <v>N/A</v>
      </c>
      <c r="AF861" s="1"/>
      <c r="AG861" s="8" t="s">
        <v>2756</v>
      </c>
      <c r="AH861" s="89" t="str">
        <f t="shared" si="166"/>
        <v>No Build Required</v>
      </c>
      <c r="AI861" s="1" t="s">
        <v>4508</v>
      </c>
      <c r="AJ861" s="1" t="s">
        <v>4508</v>
      </c>
      <c r="AK861" s="84" t="str">
        <f>IF(Q861="",IF(U861="N","N/A",IF(AL861="","TBD",IF(AL861="N/A","N/A",IF(ISNUMBER(AL861),"Complete","")))),"Removed")</f>
        <v>N/A</v>
      </c>
      <c r="AL861" s="93" t="s">
        <v>4508</v>
      </c>
      <c r="AM861" s="89" t="str">
        <f>IF(Q861="",IF(AO861="","TBD",IF(AO861="N/A","N/A",IF(ISNUMBER(AO861),"Complete","TBD"))),"N/A")</f>
        <v>Complete</v>
      </c>
      <c r="AN861" s="1">
        <v>40912</v>
      </c>
      <c r="AO861" s="93">
        <v>40868</v>
      </c>
      <c r="AP861" s="97" t="str">
        <f>IF(Q861="",IF(AK861="N/A",IF(AM861="TBD","Waiting on Router","Ready"),"TBD"),"Removed")</f>
        <v>Ready</v>
      </c>
      <c r="AQ861" s="1">
        <v>40913</v>
      </c>
      <c r="AR861" s="4"/>
      <c r="AS861" s="9">
        <v>1</v>
      </c>
      <c r="AT861" s="1"/>
      <c r="AU861" s="1"/>
      <c r="AV861" s="4"/>
    </row>
    <row r="862" spans="1:48">
      <c r="A862" s="1"/>
      <c r="B862" s="72" t="s">
        <v>2455</v>
      </c>
      <c r="C862" s="72" t="s">
        <v>146</v>
      </c>
      <c r="D862" s="72" t="s">
        <v>774</v>
      </c>
      <c r="E862" s="18" t="s">
        <v>2725</v>
      </c>
      <c r="F862" s="73" t="s">
        <v>1225</v>
      </c>
      <c r="G862" s="72" t="s">
        <v>4851</v>
      </c>
      <c r="H862" s="8" t="s">
        <v>6332</v>
      </c>
      <c r="I862" s="8" t="s">
        <v>6333</v>
      </c>
      <c r="J862" s="8">
        <v>25823</v>
      </c>
      <c r="K862" s="8" t="s">
        <v>6334</v>
      </c>
      <c r="L862" s="4" t="s">
        <v>3741</v>
      </c>
      <c r="M862" s="8" t="s">
        <v>3742</v>
      </c>
      <c r="N862" s="8" t="s">
        <v>6335</v>
      </c>
      <c r="O862" s="8">
        <v>25</v>
      </c>
      <c r="P862" s="18"/>
      <c r="Q862" s="4"/>
      <c r="R862" s="4" t="s">
        <v>4071</v>
      </c>
      <c r="S862" s="8" t="s">
        <v>2713</v>
      </c>
      <c r="T862" s="1"/>
      <c r="U862" s="77" t="str">
        <f t="shared" si="162"/>
        <v>N</v>
      </c>
      <c r="V862" s="77" t="str">
        <f t="shared" si="161"/>
        <v>N/A</v>
      </c>
      <c r="W862" s="32"/>
      <c r="X862" s="6" t="s">
        <v>4508</v>
      </c>
      <c r="Y862" s="1"/>
      <c r="Z862" s="1"/>
      <c r="AA862" s="84" t="str">
        <f t="shared" si="163"/>
        <v>N/A</v>
      </c>
      <c r="AB862" s="33">
        <v>0</v>
      </c>
      <c r="AC862" s="15">
        <f t="shared" si="164"/>
        <v>0</v>
      </c>
      <c r="AD862" s="1"/>
      <c r="AE862" s="92" t="str">
        <f t="shared" si="165"/>
        <v>N/A</v>
      </c>
      <c r="AF862" s="1"/>
      <c r="AG862" s="8" t="s">
        <v>2756</v>
      </c>
      <c r="AH862" s="89" t="str">
        <f t="shared" si="166"/>
        <v>No Build Required</v>
      </c>
      <c r="AI862" s="1" t="s">
        <v>4508</v>
      </c>
      <c r="AJ862" s="1" t="s">
        <v>4508</v>
      </c>
      <c r="AK862" s="84" t="str">
        <f>IF(Q862="",IF(U862="N","N/A",IF(AL862="","TBD",IF(AL862="N/A","N/A",IF(ISNUMBER(AL862),"Complete","")))),"Removed")</f>
        <v>N/A</v>
      </c>
      <c r="AL862" s="93" t="s">
        <v>4508</v>
      </c>
      <c r="AM862" s="89" t="str">
        <f>IF(Q862="",IF(AO862="","TBD",IF(AO862="N/A","N/A",IF(ISNUMBER(AO862),"Complete","TBD"))),"N/A")</f>
        <v>Complete</v>
      </c>
      <c r="AN862" s="1">
        <v>40912</v>
      </c>
      <c r="AO862" s="93">
        <v>40841</v>
      </c>
      <c r="AP862" s="97" t="str">
        <f>IF(Q862="",IF(AK862="N/A",IF(AM862="TBD","Waiting on Router","Ready"),"TBD"),"Removed")</f>
        <v>Ready</v>
      </c>
      <c r="AQ862" s="1">
        <v>40913</v>
      </c>
      <c r="AR862" s="4"/>
      <c r="AS862" s="9">
        <v>1</v>
      </c>
      <c r="AT862" s="1"/>
      <c r="AU862" s="1"/>
      <c r="AV862" s="4"/>
    </row>
    <row r="863" spans="1:48">
      <c r="A863" s="1"/>
      <c r="B863" s="72" t="s">
        <v>2457</v>
      </c>
      <c r="C863" s="72" t="s">
        <v>146</v>
      </c>
      <c r="D863" s="72" t="s">
        <v>774</v>
      </c>
      <c r="E863" s="18" t="s">
        <v>2725</v>
      </c>
      <c r="F863" s="73" t="s">
        <v>1226</v>
      </c>
      <c r="G863" s="72" t="s">
        <v>4851</v>
      </c>
      <c r="H863" s="8" t="s">
        <v>6336</v>
      </c>
      <c r="I863" s="8" t="s">
        <v>6337</v>
      </c>
      <c r="J863" s="8">
        <v>25827</v>
      </c>
      <c r="K863" s="8" t="s">
        <v>6338</v>
      </c>
      <c r="L863" s="4" t="s">
        <v>3741</v>
      </c>
      <c r="M863" s="8" t="s">
        <v>3742</v>
      </c>
      <c r="N863" s="8" t="s">
        <v>6339</v>
      </c>
      <c r="O863" s="8">
        <v>26</v>
      </c>
      <c r="P863" s="18"/>
      <c r="Q863" s="4"/>
      <c r="R863" s="4" t="s">
        <v>4071</v>
      </c>
      <c r="S863" s="8" t="s">
        <v>2713</v>
      </c>
      <c r="T863" s="1"/>
      <c r="U863" s="77" t="str">
        <f t="shared" si="162"/>
        <v>N</v>
      </c>
      <c r="V863" s="77" t="str">
        <f t="shared" si="161"/>
        <v>N/A</v>
      </c>
      <c r="W863" s="32"/>
      <c r="X863" s="6" t="s">
        <v>4508</v>
      </c>
      <c r="Y863" s="1"/>
      <c r="Z863" s="1"/>
      <c r="AA863" s="84" t="str">
        <f t="shared" si="163"/>
        <v>N/A</v>
      </c>
      <c r="AB863" s="33">
        <v>0</v>
      </c>
      <c r="AC863" s="15">
        <f t="shared" si="164"/>
        <v>0</v>
      </c>
      <c r="AD863" s="1"/>
      <c r="AE863" s="92" t="str">
        <f t="shared" si="165"/>
        <v>N/A</v>
      </c>
      <c r="AF863" s="1"/>
      <c r="AG863" s="8" t="s">
        <v>2756</v>
      </c>
      <c r="AH863" s="89" t="str">
        <f t="shared" si="166"/>
        <v>No Build Required</v>
      </c>
      <c r="AI863" s="1" t="s">
        <v>4508</v>
      </c>
      <c r="AJ863" s="1" t="s">
        <v>4508</v>
      </c>
      <c r="AK863" s="84" t="str">
        <f>IF(Q863="",IF(U863="N","N/A",IF(AL863="","TBD",IF(AL863="N/A","N/A",IF(ISNUMBER(AL863),"Complete","")))),"Removed")</f>
        <v>N/A</v>
      </c>
      <c r="AL863" s="93" t="s">
        <v>4508</v>
      </c>
      <c r="AM863" s="89" t="str">
        <f>IF(Q863="",IF(AO863="","TBD",IF(AO863="N/A","N/A",IF(ISNUMBER(AO863),"Complete","TBD"))),"N/A")</f>
        <v>Complete</v>
      </c>
      <c r="AN863" s="1">
        <v>40912</v>
      </c>
      <c r="AO863" s="93">
        <v>40854</v>
      </c>
      <c r="AP863" s="97" t="str">
        <f>IF(Q863="",IF(AK863="N/A",IF(AM863="TBD","Waiting on Router","Ready"),"TBD"),"Removed")</f>
        <v>Ready</v>
      </c>
      <c r="AQ863" s="1">
        <v>40913</v>
      </c>
      <c r="AR863" s="4"/>
      <c r="AS863" s="9">
        <v>1</v>
      </c>
      <c r="AT863" s="1"/>
      <c r="AU863" s="1"/>
      <c r="AV863" s="4"/>
    </row>
    <row r="864" spans="1:48">
      <c r="A864" s="1"/>
      <c r="B864" s="72" t="s">
        <v>2456</v>
      </c>
      <c r="C864" s="72" t="s">
        <v>146</v>
      </c>
      <c r="D864" s="72" t="s">
        <v>774</v>
      </c>
      <c r="E864" s="18" t="s">
        <v>2725</v>
      </c>
      <c r="F864" s="73" t="s">
        <v>1227</v>
      </c>
      <c r="G864" s="72" t="s">
        <v>4851</v>
      </c>
      <c r="H864" s="8" t="s">
        <v>6340</v>
      </c>
      <c r="I864" s="8" t="s">
        <v>104</v>
      </c>
      <c r="J864" s="8">
        <v>25801</v>
      </c>
      <c r="K864" s="8" t="s">
        <v>6341</v>
      </c>
      <c r="L864" s="4" t="s">
        <v>3741</v>
      </c>
      <c r="M864" s="8" t="s">
        <v>3742</v>
      </c>
      <c r="N864" s="8" t="s">
        <v>6342</v>
      </c>
      <c r="O864" s="8">
        <v>27</v>
      </c>
      <c r="P864" s="18"/>
      <c r="Q864" s="4"/>
      <c r="R864" s="4" t="s">
        <v>4071</v>
      </c>
      <c r="S864" s="8" t="s">
        <v>2713</v>
      </c>
      <c r="T864" s="1"/>
      <c r="U864" s="77" t="str">
        <f t="shared" si="162"/>
        <v>N</v>
      </c>
      <c r="V864" s="77" t="str">
        <f t="shared" si="161"/>
        <v>N/A</v>
      </c>
      <c r="W864" s="32"/>
      <c r="X864" s="6" t="s">
        <v>4508</v>
      </c>
      <c r="Y864" s="1"/>
      <c r="Z864" s="1"/>
      <c r="AA864" s="84" t="str">
        <f t="shared" si="163"/>
        <v>N/A</v>
      </c>
      <c r="AB864" s="33">
        <v>0</v>
      </c>
      <c r="AC864" s="15">
        <f t="shared" si="164"/>
        <v>0</v>
      </c>
      <c r="AD864" s="1"/>
      <c r="AE864" s="92" t="str">
        <f t="shared" si="165"/>
        <v>N/A</v>
      </c>
      <c r="AF864" s="1"/>
      <c r="AG864" s="8" t="s">
        <v>2756</v>
      </c>
      <c r="AH864" s="89" t="str">
        <f t="shared" si="166"/>
        <v>No Build Required</v>
      </c>
      <c r="AI864" s="1" t="s">
        <v>4508</v>
      </c>
      <c r="AJ864" s="1" t="s">
        <v>4508</v>
      </c>
      <c r="AK864" s="84" t="str">
        <f>IF(Q864="",IF(U864="N","N/A",IF(AL864="","TBD",IF(AL864="N/A","N/A",IF(ISNUMBER(AL864),"Complete","")))),"Removed")</f>
        <v>N/A</v>
      </c>
      <c r="AL864" s="93" t="s">
        <v>4508</v>
      </c>
      <c r="AM864" s="89" t="str">
        <f>IF(Q864="",IF(AO864="","TBD",IF(AO864="N/A","N/A",IF(ISNUMBER(AO864),"Complete","TBD"))),"N/A")</f>
        <v>Complete</v>
      </c>
      <c r="AN864" s="1">
        <v>40912</v>
      </c>
      <c r="AO864" s="93">
        <v>40813</v>
      </c>
      <c r="AP864" s="97" t="str">
        <f>IF(Q864="",IF(AK864="N/A",IF(AM864="TBD","Waiting on Router","Ready"),"TBD"),"Removed")</f>
        <v>Ready</v>
      </c>
      <c r="AQ864" s="1">
        <v>40913</v>
      </c>
      <c r="AR864" s="4"/>
      <c r="AS864" s="9">
        <v>1</v>
      </c>
      <c r="AT864" s="1"/>
      <c r="AU864" s="1"/>
      <c r="AV864" s="4"/>
    </row>
    <row r="865" spans="1:48">
      <c r="A865" s="2"/>
      <c r="B865" s="73" t="s">
        <v>2458</v>
      </c>
      <c r="C865" s="73" t="s">
        <v>146</v>
      </c>
      <c r="D865" s="73" t="s">
        <v>774</v>
      </c>
      <c r="E865" s="3" t="s">
        <v>2725</v>
      </c>
      <c r="F865" s="73" t="s">
        <v>1228</v>
      </c>
      <c r="G865" s="73" t="s">
        <v>4851</v>
      </c>
      <c r="H865" s="4" t="s">
        <v>6343</v>
      </c>
      <c r="I865" s="4" t="s">
        <v>104</v>
      </c>
      <c r="J865" s="4">
        <v>25801</v>
      </c>
      <c r="K865" s="4" t="s">
        <v>6344</v>
      </c>
      <c r="L865" s="4" t="s">
        <v>3741</v>
      </c>
      <c r="M865" s="4" t="s">
        <v>3742</v>
      </c>
      <c r="N865" s="4" t="s">
        <v>6345</v>
      </c>
      <c r="O865" s="4">
        <v>28</v>
      </c>
      <c r="P865" s="3"/>
      <c r="Q865" s="4"/>
      <c r="R865" s="4" t="s">
        <v>4071</v>
      </c>
      <c r="S865" s="4" t="s">
        <v>2713</v>
      </c>
      <c r="T865" s="2"/>
      <c r="U865" s="77" t="str">
        <f t="shared" si="162"/>
        <v>N</v>
      </c>
      <c r="V865" s="77" t="str">
        <f t="shared" si="161"/>
        <v>N/A</v>
      </c>
      <c r="W865" s="34"/>
      <c r="X865" s="6" t="s">
        <v>4508</v>
      </c>
      <c r="Y865" s="2"/>
      <c r="Z865" s="2"/>
      <c r="AA865" s="84" t="str">
        <f t="shared" si="163"/>
        <v>N/A</v>
      </c>
      <c r="AB865" s="35">
        <v>0</v>
      </c>
      <c r="AC865" s="15">
        <f t="shared" si="164"/>
        <v>0</v>
      </c>
      <c r="AD865" s="2"/>
      <c r="AE865" s="92" t="str">
        <f t="shared" si="165"/>
        <v>N/A</v>
      </c>
      <c r="AF865" s="2"/>
      <c r="AG865" s="4" t="s">
        <v>2756</v>
      </c>
      <c r="AH865" s="89" t="str">
        <f t="shared" si="166"/>
        <v>No Build Required</v>
      </c>
      <c r="AI865" s="2" t="s">
        <v>4508</v>
      </c>
      <c r="AJ865" s="2" t="s">
        <v>4508</v>
      </c>
      <c r="AK865" s="84" t="str">
        <f>IF(Q865="",IF(U865="N","N/A",IF(AL865="","TBD",IF(AL865="N/A","N/A",IF(ISNUMBER(AL865),"Complete","")))),"Removed")</f>
        <v>N/A</v>
      </c>
      <c r="AL865" s="93" t="s">
        <v>4508</v>
      </c>
      <c r="AM865" s="89" t="str">
        <f>IF(Q865="",IF(AO865="","TBD",IF(AO865="N/A","N/A",IF(ISNUMBER(AO865),"Complete","TBD"))),"N/A")</f>
        <v>Complete</v>
      </c>
      <c r="AN865" s="2">
        <v>40935</v>
      </c>
      <c r="AO865" s="94">
        <v>40918</v>
      </c>
      <c r="AP865" s="97" t="str">
        <f>IF(Q865="",IF(AK865="N/A",IF(AM865="TBD","Waiting on Router","Ready"),"TBD"),"Removed")</f>
        <v>Ready</v>
      </c>
      <c r="AQ865" s="2">
        <v>40935</v>
      </c>
      <c r="AR865" s="4"/>
      <c r="AS865" s="7">
        <v>1</v>
      </c>
      <c r="AT865" s="2"/>
      <c r="AU865" s="2"/>
      <c r="AV865" s="4"/>
    </row>
    <row r="866" spans="1:48">
      <c r="A866" s="2"/>
      <c r="B866" s="73" t="s">
        <v>2459</v>
      </c>
      <c r="C866" s="73" t="s">
        <v>146</v>
      </c>
      <c r="D866" s="73" t="s">
        <v>774</v>
      </c>
      <c r="E866" s="3" t="s">
        <v>2725</v>
      </c>
      <c r="F866" s="73" t="s">
        <v>1229</v>
      </c>
      <c r="G866" s="73" t="s">
        <v>4851</v>
      </c>
      <c r="H866" s="4" t="s">
        <v>6346</v>
      </c>
      <c r="I866" s="4" t="s">
        <v>6347</v>
      </c>
      <c r="J866" s="4">
        <v>25832</v>
      </c>
      <c r="K866" s="4" t="s">
        <v>6348</v>
      </c>
      <c r="L866" s="4" t="s">
        <v>3741</v>
      </c>
      <c r="M866" s="4" t="s">
        <v>3742</v>
      </c>
      <c r="N866" s="4" t="s">
        <v>6349</v>
      </c>
      <c r="O866" s="4">
        <v>29</v>
      </c>
      <c r="P866" s="3"/>
      <c r="Q866" s="4"/>
      <c r="R866" s="4" t="s">
        <v>4071</v>
      </c>
      <c r="S866" s="4" t="s">
        <v>2713</v>
      </c>
      <c r="T866" s="2"/>
      <c r="U866" s="77" t="str">
        <f t="shared" si="162"/>
        <v>N</v>
      </c>
      <c r="V866" s="77" t="str">
        <f t="shared" si="161"/>
        <v>N/A</v>
      </c>
      <c r="W866" s="34"/>
      <c r="X866" s="6" t="s">
        <v>4508</v>
      </c>
      <c r="Y866" s="2"/>
      <c r="Z866" s="2"/>
      <c r="AA866" s="84" t="str">
        <f t="shared" si="163"/>
        <v>N/A</v>
      </c>
      <c r="AB866" s="35">
        <v>0</v>
      </c>
      <c r="AC866" s="15">
        <f t="shared" si="164"/>
        <v>0</v>
      </c>
      <c r="AD866" s="2"/>
      <c r="AE866" s="92" t="str">
        <f t="shared" si="165"/>
        <v>N/A</v>
      </c>
      <c r="AF866" s="2"/>
      <c r="AG866" s="4" t="s">
        <v>2756</v>
      </c>
      <c r="AH866" s="89" t="str">
        <f t="shared" si="166"/>
        <v>No Build Required</v>
      </c>
      <c r="AI866" s="2" t="s">
        <v>4508</v>
      </c>
      <c r="AJ866" s="2" t="s">
        <v>4508</v>
      </c>
      <c r="AK866" s="84" t="str">
        <f>IF(Q866="",IF(U866="N","N/A",IF(AL866="","TBD",IF(AL866="N/A","N/A",IF(ISNUMBER(AL866),"Complete","")))),"Removed")</f>
        <v>N/A</v>
      </c>
      <c r="AL866" s="93" t="s">
        <v>4508</v>
      </c>
      <c r="AM866" s="89" t="str">
        <f>IF(Q866="",IF(AO866="","TBD",IF(AO866="N/A","N/A",IF(ISNUMBER(AO866),"Complete","TBD"))),"N/A")</f>
        <v>Complete</v>
      </c>
      <c r="AN866" s="2">
        <v>40912</v>
      </c>
      <c r="AO866" s="94">
        <v>40843</v>
      </c>
      <c r="AP866" s="97" t="str">
        <f>IF(Q866="",IF(AK866="N/A",IF(AM866="TBD","Waiting on Router","Ready"),"TBD"),"Removed")</f>
        <v>Ready</v>
      </c>
      <c r="AQ866" s="2">
        <v>40913</v>
      </c>
      <c r="AR866" s="4"/>
      <c r="AS866" s="7">
        <v>1</v>
      </c>
      <c r="AT866" s="2"/>
      <c r="AU866" s="2"/>
      <c r="AV866" s="4"/>
    </row>
    <row r="867" spans="1:48">
      <c r="A867" s="2"/>
      <c r="B867" s="73" t="s">
        <v>2460</v>
      </c>
      <c r="C867" s="73" t="s">
        <v>146</v>
      </c>
      <c r="D867" s="73" t="s">
        <v>774</v>
      </c>
      <c r="E867" s="3" t="s">
        <v>2725</v>
      </c>
      <c r="F867" s="73" t="s">
        <v>1230</v>
      </c>
      <c r="G867" s="73" t="s">
        <v>4851</v>
      </c>
      <c r="H867" s="4" t="s">
        <v>6350</v>
      </c>
      <c r="I867" s="4" t="s">
        <v>6351</v>
      </c>
      <c r="J867" s="4">
        <v>25839</v>
      </c>
      <c r="K867" s="4" t="s">
        <v>6352</v>
      </c>
      <c r="L867" s="4" t="s">
        <v>3741</v>
      </c>
      <c r="M867" s="4" t="s">
        <v>3742</v>
      </c>
      <c r="N867" s="4" t="s">
        <v>6353</v>
      </c>
      <c r="O867" s="4">
        <v>30</v>
      </c>
      <c r="P867" s="3"/>
      <c r="Q867" s="4"/>
      <c r="R867" s="4" t="s">
        <v>4071</v>
      </c>
      <c r="S867" s="4" t="s">
        <v>2713</v>
      </c>
      <c r="T867" s="2"/>
      <c r="U867" s="77" t="str">
        <f t="shared" si="162"/>
        <v>N</v>
      </c>
      <c r="V867" s="77" t="str">
        <f t="shared" si="161"/>
        <v>N/A</v>
      </c>
      <c r="W867" s="34"/>
      <c r="X867" s="6" t="s">
        <v>4508</v>
      </c>
      <c r="Y867" s="2"/>
      <c r="Z867" s="2"/>
      <c r="AA867" s="84" t="str">
        <f t="shared" si="163"/>
        <v>N/A</v>
      </c>
      <c r="AB867" s="35">
        <v>0</v>
      </c>
      <c r="AC867" s="15">
        <f t="shared" si="164"/>
        <v>0</v>
      </c>
      <c r="AD867" s="2"/>
      <c r="AE867" s="92" t="str">
        <f t="shared" si="165"/>
        <v>N/A</v>
      </c>
      <c r="AF867" s="2"/>
      <c r="AG867" s="4" t="s">
        <v>2756</v>
      </c>
      <c r="AH867" s="89" t="str">
        <f t="shared" si="166"/>
        <v>No Build Required</v>
      </c>
      <c r="AI867" s="2" t="s">
        <v>4508</v>
      </c>
      <c r="AJ867" s="2" t="s">
        <v>4508</v>
      </c>
      <c r="AK867" s="84" t="str">
        <f>IF(Q867="",IF(U867="N","N/A",IF(AL867="","TBD",IF(AL867="N/A","N/A",IF(ISNUMBER(AL867),"Complete","")))),"Removed")</f>
        <v>N/A</v>
      </c>
      <c r="AL867" s="93" t="s">
        <v>4508</v>
      </c>
      <c r="AM867" s="89" t="str">
        <f>IF(Q867="",IF(AO867="","TBD",IF(AO867="N/A","N/A",IF(ISNUMBER(AO867),"Complete","TBD"))),"N/A")</f>
        <v>Complete</v>
      </c>
      <c r="AN867" s="2">
        <v>40912</v>
      </c>
      <c r="AO867" s="94">
        <v>40854</v>
      </c>
      <c r="AP867" s="97" t="str">
        <f>IF(Q867="",IF(AK867="N/A",IF(AM867="TBD","Waiting on Router","Ready"),"TBD"),"Removed")</f>
        <v>Ready</v>
      </c>
      <c r="AQ867" s="2">
        <v>40913</v>
      </c>
      <c r="AR867" s="4"/>
      <c r="AS867" s="7">
        <v>1</v>
      </c>
      <c r="AT867" s="2"/>
      <c r="AU867" s="2"/>
      <c r="AV867" s="4"/>
    </row>
    <row r="868" spans="1:48">
      <c r="A868" s="2"/>
      <c r="B868" s="73" t="s">
        <v>2461</v>
      </c>
      <c r="C868" s="73" t="s">
        <v>146</v>
      </c>
      <c r="D868" s="73" t="s">
        <v>774</v>
      </c>
      <c r="E868" s="3" t="s">
        <v>2725</v>
      </c>
      <c r="F868" s="73" t="s">
        <v>1231</v>
      </c>
      <c r="G868" s="73" t="s">
        <v>4851</v>
      </c>
      <c r="H868" s="4" t="s">
        <v>6354</v>
      </c>
      <c r="I868" s="4" t="s">
        <v>6355</v>
      </c>
      <c r="J868" s="4">
        <v>25843</v>
      </c>
      <c r="K868" s="4" t="s">
        <v>6356</v>
      </c>
      <c r="L868" s="4" t="s">
        <v>3741</v>
      </c>
      <c r="M868" s="4" t="s">
        <v>3742</v>
      </c>
      <c r="N868" s="4" t="s">
        <v>6357</v>
      </c>
      <c r="O868" s="4">
        <v>31</v>
      </c>
      <c r="P868" s="3"/>
      <c r="Q868" s="4"/>
      <c r="R868" s="4" t="s">
        <v>4071</v>
      </c>
      <c r="S868" s="4" t="s">
        <v>2713</v>
      </c>
      <c r="T868" s="2"/>
      <c r="U868" s="77" t="str">
        <f t="shared" si="162"/>
        <v>N</v>
      </c>
      <c r="V868" s="77" t="str">
        <f t="shared" si="161"/>
        <v>N/A</v>
      </c>
      <c r="W868" s="34"/>
      <c r="X868" s="6" t="s">
        <v>4508</v>
      </c>
      <c r="Y868" s="2"/>
      <c r="Z868" s="2"/>
      <c r="AA868" s="84" t="str">
        <f t="shared" si="163"/>
        <v>N/A</v>
      </c>
      <c r="AB868" s="35">
        <v>0</v>
      </c>
      <c r="AC868" s="15">
        <f t="shared" si="164"/>
        <v>0</v>
      </c>
      <c r="AD868" s="2"/>
      <c r="AE868" s="92" t="str">
        <f t="shared" si="165"/>
        <v>N/A</v>
      </c>
      <c r="AF868" s="2"/>
      <c r="AG868" s="4" t="s">
        <v>2756</v>
      </c>
      <c r="AH868" s="89" t="str">
        <f t="shared" si="166"/>
        <v>No Build Required</v>
      </c>
      <c r="AI868" s="2" t="s">
        <v>4508</v>
      </c>
      <c r="AJ868" s="2" t="s">
        <v>4508</v>
      </c>
      <c r="AK868" s="84" t="str">
        <f>IF(Q868="",IF(U868="N","N/A",IF(AL868="","TBD",IF(AL868="N/A","N/A",IF(ISNUMBER(AL868),"Complete","")))),"Removed")</f>
        <v>N/A</v>
      </c>
      <c r="AL868" s="93" t="s">
        <v>4508</v>
      </c>
      <c r="AM868" s="89" t="str">
        <f>IF(Q868="",IF(AO868="","TBD",IF(AO868="N/A","N/A",IF(ISNUMBER(AO868),"Complete","TBD"))),"N/A")</f>
        <v>Complete</v>
      </c>
      <c r="AN868" s="2">
        <v>40912</v>
      </c>
      <c r="AO868" s="94">
        <v>40828</v>
      </c>
      <c r="AP868" s="97" t="str">
        <f>IF(Q868="",IF(AK868="N/A",IF(AM868="TBD","Waiting on Router","Ready"),"TBD"),"Removed")</f>
        <v>Ready</v>
      </c>
      <c r="AQ868" s="2">
        <v>40913</v>
      </c>
      <c r="AR868" s="4"/>
      <c r="AS868" s="7">
        <v>1</v>
      </c>
      <c r="AT868" s="2"/>
      <c r="AU868" s="2"/>
      <c r="AV868" s="4"/>
    </row>
    <row r="869" spans="1:48">
      <c r="A869" s="1"/>
      <c r="B869" s="72" t="s">
        <v>2462</v>
      </c>
      <c r="C869" s="72" t="s">
        <v>146</v>
      </c>
      <c r="D869" s="72" t="s">
        <v>774</v>
      </c>
      <c r="E869" s="18" t="s">
        <v>2725</v>
      </c>
      <c r="F869" s="73" t="s">
        <v>1232</v>
      </c>
      <c r="G869" s="72" t="s">
        <v>4851</v>
      </c>
      <c r="H869" s="8" t="s">
        <v>6358</v>
      </c>
      <c r="I869" s="8" t="s">
        <v>6359</v>
      </c>
      <c r="J869" s="8">
        <v>25873</v>
      </c>
      <c r="K869" s="8" t="s">
        <v>6360</v>
      </c>
      <c r="L869" s="4" t="s">
        <v>3741</v>
      </c>
      <c r="M869" s="8" t="s">
        <v>3742</v>
      </c>
      <c r="N869" s="8" t="s">
        <v>6361</v>
      </c>
      <c r="O869" s="8">
        <v>32</v>
      </c>
      <c r="P869" s="18"/>
      <c r="Q869" s="4"/>
      <c r="R869" s="4" t="s">
        <v>4071</v>
      </c>
      <c r="S869" s="8" t="s">
        <v>2713</v>
      </c>
      <c r="T869" s="1"/>
      <c r="U869" s="77" t="str">
        <f t="shared" si="162"/>
        <v>N</v>
      </c>
      <c r="V869" s="77" t="str">
        <f t="shared" si="161"/>
        <v>N/A</v>
      </c>
      <c r="W869" s="32"/>
      <c r="X869" s="6" t="s">
        <v>4508</v>
      </c>
      <c r="Y869" s="1"/>
      <c r="Z869" s="1"/>
      <c r="AA869" s="84" t="str">
        <f t="shared" si="163"/>
        <v>N/A</v>
      </c>
      <c r="AB869" s="33">
        <v>0</v>
      </c>
      <c r="AC869" s="15">
        <f t="shared" si="164"/>
        <v>0</v>
      </c>
      <c r="AD869" s="1"/>
      <c r="AE869" s="92" t="str">
        <f t="shared" si="165"/>
        <v>N/A</v>
      </c>
      <c r="AF869" s="1"/>
      <c r="AG869" s="8" t="s">
        <v>2756</v>
      </c>
      <c r="AH869" s="89" t="str">
        <f t="shared" si="166"/>
        <v>No Build Required</v>
      </c>
      <c r="AI869" s="1" t="s">
        <v>4508</v>
      </c>
      <c r="AJ869" s="1" t="s">
        <v>4508</v>
      </c>
      <c r="AK869" s="84" t="str">
        <f>IF(Q869="",IF(U869="N","N/A",IF(AL869="","TBD",IF(AL869="N/A","N/A",IF(ISNUMBER(AL869),"Complete","")))),"Removed")</f>
        <v>N/A</v>
      </c>
      <c r="AL869" s="93" t="s">
        <v>4508</v>
      </c>
      <c r="AM869" s="89" t="str">
        <f>IF(Q869="",IF(AO869="","TBD",IF(AO869="N/A","N/A",IF(ISNUMBER(AO869),"Complete","TBD"))),"N/A")</f>
        <v>Complete</v>
      </c>
      <c r="AN869" s="1">
        <v>40912</v>
      </c>
      <c r="AO869" s="93">
        <v>40843</v>
      </c>
      <c r="AP869" s="97" t="str">
        <f>IF(Q869="",IF(AK869="N/A",IF(AM869="TBD","Waiting on Router","Ready"),"TBD"),"Removed")</f>
        <v>Ready</v>
      </c>
      <c r="AQ869" s="1">
        <v>40913</v>
      </c>
      <c r="AR869" s="4"/>
      <c r="AS869" s="9">
        <v>1</v>
      </c>
      <c r="AT869" s="1"/>
      <c r="AU869" s="1"/>
      <c r="AV869" s="4"/>
    </row>
    <row r="870" spans="1:48">
      <c r="A870" s="1"/>
      <c r="B870" s="72" t="s">
        <v>2463</v>
      </c>
      <c r="C870" s="72" t="s">
        <v>146</v>
      </c>
      <c r="D870" s="72" t="s">
        <v>774</v>
      </c>
      <c r="E870" s="18" t="s">
        <v>2725</v>
      </c>
      <c r="F870" s="73" t="s">
        <v>1233</v>
      </c>
      <c r="G870" s="72" t="s">
        <v>4851</v>
      </c>
      <c r="H870" s="8" t="s">
        <v>6362</v>
      </c>
      <c r="I870" s="8" t="s">
        <v>6333</v>
      </c>
      <c r="J870" s="8">
        <v>25823</v>
      </c>
      <c r="K870" s="8" t="s">
        <v>6363</v>
      </c>
      <c r="L870" s="4" t="s">
        <v>3741</v>
      </c>
      <c r="M870" s="8" t="s">
        <v>3742</v>
      </c>
      <c r="N870" s="8" t="s">
        <v>6364</v>
      </c>
      <c r="O870" s="8">
        <v>33</v>
      </c>
      <c r="P870" s="18"/>
      <c r="Q870" s="4"/>
      <c r="R870" s="4" t="s">
        <v>4071</v>
      </c>
      <c r="S870" s="8" t="s">
        <v>2713</v>
      </c>
      <c r="T870" s="1"/>
      <c r="U870" s="77" t="str">
        <f t="shared" si="162"/>
        <v>N</v>
      </c>
      <c r="V870" s="77" t="str">
        <f t="shared" si="161"/>
        <v>N/A</v>
      </c>
      <c r="W870" s="32"/>
      <c r="X870" s="6" t="s">
        <v>4508</v>
      </c>
      <c r="Y870" s="1"/>
      <c r="Z870" s="1"/>
      <c r="AA870" s="84" t="str">
        <f t="shared" si="163"/>
        <v>N/A</v>
      </c>
      <c r="AB870" s="33">
        <v>0</v>
      </c>
      <c r="AC870" s="15">
        <f t="shared" si="164"/>
        <v>0</v>
      </c>
      <c r="AD870" s="1"/>
      <c r="AE870" s="92" t="str">
        <f t="shared" si="165"/>
        <v>N/A</v>
      </c>
      <c r="AF870" s="1"/>
      <c r="AG870" s="8" t="s">
        <v>2756</v>
      </c>
      <c r="AH870" s="89" t="str">
        <f t="shared" si="166"/>
        <v>No Build Required</v>
      </c>
      <c r="AI870" s="1" t="s">
        <v>4508</v>
      </c>
      <c r="AJ870" s="1" t="s">
        <v>4508</v>
      </c>
      <c r="AK870" s="84" t="str">
        <f>IF(Q870="",IF(U870="N","N/A",IF(AL870="","TBD",IF(AL870="N/A","N/A",IF(ISNUMBER(AL870),"Complete","")))),"Removed")</f>
        <v>N/A</v>
      </c>
      <c r="AL870" s="93" t="s">
        <v>4508</v>
      </c>
      <c r="AM870" s="89" t="str">
        <f>IF(Q870="",IF(AO870="","TBD",IF(AO870="N/A","N/A",IF(ISNUMBER(AO870),"Complete","TBD"))),"N/A")</f>
        <v>Complete</v>
      </c>
      <c r="AN870" s="1">
        <v>40912</v>
      </c>
      <c r="AO870" s="93">
        <v>40841</v>
      </c>
      <c r="AP870" s="97" t="str">
        <f>IF(Q870="",IF(AK870="N/A",IF(AM870="TBD","Waiting on Router","Ready"),"TBD"),"Removed")</f>
        <v>Ready</v>
      </c>
      <c r="AQ870" s="1">
        <v>40913</v>
      </c>
      <c r="AR870" s="4"/>
      <c r="AS870" s="9">
        <v>1</v>
      </c>
      <c r="AT870" s="1"/>
      <c r="AU870" s="1"/>
      <c r="AV870" s="4"/>
    </row>
    <row r="871" spans="1:48">
      <c r="A871" s="1"/>
      <c r="B871" s="72" t="s">
        <v>2464</v>
      </c>
      <c r="C871" s="72" t="s">
        <v>146</v>
      </c>
      <c r="D871" s="72" t="s">
        <v>774</v>
      </c>
      <c r="E871" s="18" t="s">
        <v>2725</v>
      </c>
      <c r="F871" s="73" t="s">
        <v>1234</v>
      </c>
      <c r="G871" s="72" t="s">
        <v>4851</v>
      </c>
      <c r="H871" s="8" t="s">
        <v>6365</v>
      </c>
      <c r="I871" s="8" t="s">
        <v>514</v>
      </c>
      <c r="J871" s="8">
        <v>25921</v>
      </c>
      <c r="K871" s="8" t="s">
        <v>6366</v>
      </c>
      <c r="L871" s="4" t="s">
        <v>3741</v>
      </c>
      <c r="M871" s="8" t="s">
        <v>3742</v>
      </c>
      <c r="N871" s="8" t="s">
        <v>6367</v>
      </c>
      <c r="O871" s="8">
        <v>34</v>
      </c>
      <c r="P871" s="18"/>
      <c r="Q871" s="4"/>
      <c r="R871" s="4" t="s">
        <v>4071</v>
      </c>
      <c r="S871" s="8" t="s">
        <v>2713</v>
      </c>
      <c r="T871" s="1"/>
      <c r="U871" s="77" t="str">
        <f t="shared" si="162"/>
        <v>N</v>
      </c>
      <c r="V871" s="77" t="str">
        <f t="shared" si="161"/>
        <v>N/A</v>
      </c>
      <c r="W871" s="32"/>
      <c r="X871" s="6" t="s">
        <v>4508</v>
      </c>
      <c r="Y871" s="1"/>
      <c r="Z871" s="1"/>
      <c r="AA871" s="84" t="str">
        <f t="shared" si="163"/>
        <v>N/A</v>
      </c>
      <c r="AB871" s="33">
        <v>0</v>
      </c>
      <c r="AC871" s="15">
        <f t="shared" si="164"/>
        <v>0</v>
      </c>
      <c r="AD871" s="1"/>
      <c r="AE871" s="92" t="str">
        <f t="shared" si="165"/>
        <v>N/A</v>
      </c>
      <c r="AF871" s="1"/>
      <c r="AG871" s="8" t="s">
        <v>2756</v>
      </c>
      <c r="AH871" s="89" t="str">
        <f t="shared" si="166"/>
        <v>No Build Required</v>
      </c>
      <c r="AI871" s="1" t="s">
        <v>4508</v>
      </c>
      <c r="AJ871" s="1" t="s">
        <v>4508</v>
      </c>
      <c r="AK871" s="84" t="str">
        <f>IF(Q871="",IF(U871="N","N/A",IF(AL871="","TBD",IF(AL871="N/A","N/A",IF(ISNUMBER(AL871),"Complete","")))),"Removed")</f>
        <v>N/A</v>
      </c>
      <c r="AL871" s="93" t="s">
        <v>4508</v>
      </c>
      <c r="AM871" s="89" t="str">
        <f>IF(Q871="",IF(AO871="","TBD",IF(AO871="N/A","N/A",IF(ISNUMBER(AO871),"Complete","TBD"))),"N/A")</f>
        <v>Complete</v>
      </c>
      <c r="AN871" s="1">
        <v>40912</v>
      </c>
      <c r="AO871" s="93">
        <v>40841</v>
      </c>
      <c r="AP871" s="97" t="str">
        <f>IF(Q871="",IF(AK871="N/A",IF(AM871="TBD","Waiting on Router","Ready"),"TBD"),"Removed")</f>
        <v>Ready</v>
      </c>
      <c r="AQ871" s="1">
        <v>40913</v>
      </c>
      <c r="AR871" s="4"/>
      <c r="AS871" s="9">
        <v>1</v>
      </c>
      <c r="AT871" s="1"/>
      <c r="AU871" s="1"/>
      <c r="AV871" s="4"/>
    </row>
    <row r="872" spans="1:48">
      <c r="A872" s="1"/>
      <c r="B872" s="72" t="s">
        <v>2465</v>
      </c>
      <c r="C872" s="72" t="s">
        <v>146</v>
      </c>
      <c r="D872" s="72" t="s">
        <v>774</v>
      </c>
      <c r="E872" s="18" t="s">
        <v>2725</v>
      </c>
      <c r="F872" s="73" t="s">
        <v>1235</v>
      </c>
      <c r="G872" s="72" t="s">
        <v>4851</v>
      </c>
      <c r="H872" s="8" t="s">
        <v>6368</v>
      </c>
      <c r="I872" s="8" t="s">
        <v>6369</v>
      </c>
      <c r="J872" s="8">
        <v>25865</v>
      </c>
      <c r="K872" s="8" t="s">
        <v>6370</v>
      </c>
      <c r="L872" s="4" t="s">
        <v>3741</v>
      </c>
      <c r="M872" s="8" t="s">
        <v>3742</v>
      </c>
      <c r="N872" s="8" t="s">
        <v>6371</v>
      </c>
      <c r="O872" s="8">
        <v>35</v>
      </c>
      <c r="P872" s="18"/>
      <c r="Q872" s="4"/>
      <c r="R872" s="4" t="s">
        <v>4071</v>
      </c>
      <c r="S872" s="8" t="s">
        <v>2713</v>
      </c>
      <c r="T872" s="1"/>
      <c r="U872" s="77" t="str">
        <f t="shared" si="162"/>
        <v>N</v>
      </c>
      <c r="V872" s="77" t="str">
        <f t="shared" si="161"/>
        <v>N/A</v>
      </c>
      <c r="W872" s="32"/>
      <c r="X872" s="6" t="s">
        <v>4508</v>
      </c>
      <c r="Y872" s="1"/>
      <c r="Z872" s="1"/>
      <c r="AA872" s="84" t="str">
        <f t="shared" si="163"/>
        <v>N/A</v>
      </c>
      <c r="AB872" s="33">
        <v>0</v>
      </c>
      <c r="AC872" s="15">
        <f t="shared" si="164"/>
        <v>0</v>
      </c>
      <c r="AD872" s="1"/>
      <c r="AE872" s="92" t="str">
        <f t="shared" si="165"/>
        <v>N/A</v>
      </c>
      <c r="AF872" s="1"/>
      <c r="AG872" s="8" t="s">
        <v>2756</v>
      </c>
      <c r="AH872" s="89" t="str">
        <f t="shared" si="166"/>
        <v>No Build Required</v>
      </c>
      <c r="AI872" s="1" t="s">
        <v>4508</v>
      </c>
      <c r="AJ872" s="1" t="s">
        <v>4508</v>
      </c>
      <c r="AK872" s="84" t="str">
        <f>IF(Q872="",IF(U872="N","N/A",IF(AL872="","TBD",IF(AL872="N/A","N/A",IF(ISNUMBER(AL872),"Complete","")))),"Removed")</f>
        <v>N/A</v>
      </c>
      <c r="AL872" s="93" t="s">
        <v>4508</v>
      </c>
      <c r="AM872" s="89" t="str">
        <f>IF(Q872="",IF(AO872="","TBD",IF(AO872="N/A","N/A",IF(ISNUMBER(AO872),"Complete","TBD"))),"N/A")</f>
        <v>Complete</v>
      </c>
      <c r="AN872" s="1">
        <v>40912</v>
      </c>
      <c r="AO872" s="93">
        <v>40876</v>
      </c>
      <c r="AP872" s="97" t="str">
        <f>IF(Q872="",IF(AK872="N/A",IF(AM872="TBD","Waiting on Router","Ready"),"TBD"),"Removed")</f>
        <v>Ready</v>
      </c>
      <c r="AQ872" s="1">
        <v>40913</v>
      </c>
      <c r="AR872" s="4"/>
      <c r="AS872" s="9">
        <v>1</v>
      </c>
      <c r="AT872" s="1"/>
      <c r="AU872" s="1"/>
      <c r="AV872" s="4"/>
    </row>
    <row r="873" spans="1:48">
      <c r="A873" s="1"/>
      <c r="B873" s="72" t="s">
        <v>2466</v>
      </c>
      <c r="C873" s="72" t="s">
        <v>146</v>
      </c>
      <c r="D873" s="72" t="s">
        <v>774</v>
      </c>
      <c r="E873" s="18" t="s">
        <v>2725</v>
      </c>
      <c r="F873" s="73" t="s">
        <v>1236</v>
      </c>
      <c r="G873" s="72" t="s">
        <v>4851</v>
      </c>
      <c r="H873" s="8" t="s">
        <v>6372</v>
      </c>
      <c r="I873" s="8" t="s">
        <v>6373</v>
      </c>
      <c r="J873" s="8">
        <v>25844</v>
      </c>
      <c r="K873" s="8" t="s">
        <v>6374</v>
      </c>
      <c r="L873" s="4" t="s">
        <v>3741</v>
      </c>
      <c r="M873" s="8" t="s">
        <v>3742</v>
      </c>
      <c r="N873" s="8" t="s">
        <v>6375</v>
      </c>
      <c r="O873" s="8">
        <v>36</v>
      </c>
      <c r="P873" s="18"/>
      <c r="Q873" s="4"/>
      <c r="R873" s="4" t="s">
        <v>4071</v>
      </c>
      <c r="S873" s="8" t="s">
        <v>2713</v>
      </c>
      <c r="T873" s="1"/>
      <c r="U873" s="77" t="str">
        <f t="shared" si="162"/>
        <v>N</v>
      </c>
      <c r="V873" s="77" t="str">
        <f t="shared" si="161"/>
        <v>N/A</v>
      </c>
      <c r="W873" s="32"/>
      <c r="X873" s="6" t="s">
        <v>4508</v>
      </c>
      <c r="Y873" s="1"/>
      <c r="Z873" s="1"/>
      <c r="AA873" s="84" t="str">
        <f t="shared" si="163"/>
        <v>N/A</v>
      </c>
      <c r="AB873" s="33">
        <v>0</v>
      </c>
      <c r="AC873" s="15">
        <f t="shared" si="164"/>
        <v>0</v>
      </c>
      <c r="AD873" s="1"/>
      <c r="AE873" s="92" t="str">
        <f t="shared" si="165"/>
        <v>N/A</v>
      </c>
      <c r="AF873" s="1"/>
      <c r="AG873" s="8" t="s">
        <v>2756</v>
      </c>
      <c r="AH873" s="89" t="str">
        <f t="shared" si="166"/>
        <v>No Build Required</v>
      </c>
      <c r="AI873" s="1" t="s">
        <v>4508</v>
      </c>
      <c r="AJ873" s="1" t="s">
        <v>4508</v>
      </c>
      <c r="AK873" s="84" t="str">
        <f>IF(Q873="",IF(U873="N","N/A",IF(AL873="","TBD",IF(AL873="N/A","N/A",IF(ISNUMBER(AL873),"Complete","")))),"Removed")</f>
        <v>N/A</v>
      </c>
      <c r="AL873" s="93" t="s">
        <v>4508</v>
      </c>
      <c r="AM873" s="89" t="str">
        <f>IF(Q873="",IF(AO873="","TBD",IF(AO873="N/A","N/A",IF(ISNUMBER(AO873),"Complete","TBD"))),"N/A")</f>
        <v>Complete</v>
      </c>
      <c r="AN873" s="1">
        <v>40912</v>
      </c>
      <c r="AO873" s="93">
        <v>40854</v>
      </c>
      <c r="AP873" s="97" t="str">
        <f>IF(Q873="",IF(AK873="N/A",IF(AM873="TBD","Waiting on Router","Ready"),"TBD"),"Removed")</f>
        <v>Ready</v>
      </c>
      <c r="AQ873" s="1">
        <v>40913</v>
      </c>
      <c r="AR873" s="4"/>
      <c r="AS873" s="9">
        <v>1</v>
      </c>
      <c r="AT873" s="1"/>
      <c r="AU873" s="1"/>
      <c r="AV873" s="4"/>
    </row>
    <row r="874" spans="1:48">
      <c r="A874" s="1"/>
      <c r="B874" s="72" t="s">
        <v>2467</v>
      </c>
      <c r="C874" s="72" t="s">
        <v>146</v>
      </c>
      <c r="D874" s="72" t="s">
        <v>774</v>
      </c>
      <c r="E874" s="18" t="s">
        <v>2725</v>
      </c>
      <c r="F874" s="73" t="s">
        <v>1237</v>
      </c>
      <c r="G874" s="72" t="s">
        <v>4851</v>
      </c>
      <c r="H874" s="8" t="s">
        <v>6376</v>
      </c>
      <c r="I874" s="8" t="s">
        <v>6377</v>
      </c>
      <c r="J874" s="8">
        <v>25871</v>
      </c>
      <c r="K874" s="8" t="s">
        <v>6378</v>
      </c>
      <c r="L874" s="4" t="s">
        <v>3741</v>
      </c>
      <c r="M874" s="8" t="s">
        <v>3742</v>
      </c>
      <c r="N874" s="8" t="s">
        <v>6379</v>
      </c>
      <c r="O874" s="8">
        <v>37</v>
      </c>
      <c r="P874" s="18"/>
      <c r="Q874" s="4"/>
      <c r="R874" s="4" t="s">
        <v>4071</v>
      </c>
      <c r="S874" s="8" t="s">
        <v>2713</v>
      </c>
      <c r="T874" s="1"/>
      <c r="U874" s="77" t="str">
        <f t="shared" si="162"/>
        <v>N</v>
      </c>
      <c r="V874" s="77" t="str">
        <f t="shared" si="161"/>
        <v>N/A</v>
      </c>
      <c r="W874" s="32"/>
      <c r="X874" s="6" t="s">
        <v>4508</v>
      </c>
      <c r="Y874" s="1"/>
      <c r="Z874" s="1"/>
      <c r="AA874" s="84" t="str">
        <f t="shared" si="163"/>
        <v>N/A</v>
      </c>
      <c r="AB874" s="33">
        <v>0</v>
      </c>
      <c r="AC874" s="15">
        <f t="shared" si="164"/>
        <v>0</v>
      </c>
      <c r="AD874" s="1"/>
      <c r="AE874" s="92" t="str">
        <f t="shared" si="165"/>
        <v>N/A</v>
      </c>
      <c r="AF874" s="1"/>
      <c r="AG874" s="8" t="s">
        <v>2756</v>
      </c>
      <c r="AH874" s="89" t="str">
        <f t="shared" si="166"/>
        <v>No Build Required</v>
      </c>
      <c r="AI874" s="1" t="s">
        <v>4508</v>
      </c>
      <c r="AJ874" s="1" t="s">
        <v>4508</v>
      </c>
      <c r="AK874" s="84" t="str">
        <f>IF(Q874="",IF(U874="N","N/A",IF(AL874="","TBD",IF(AL874="N/A","N/A",IF(ISNUMBER(AL874),"Complete","")))),"Removed")</f>
        <v>N/A</v>
      </c>
      <c r="AL874" s="93" t="s">
        <v>4508</v>
      </c>
      <c r="AM874" s="89" t="str">
        <f>IF(Q874="",IF(AO874="","TBD",IF(AO874="N/A","N/A",IF(ISNUMBER(AO874),"Complete","TBD"))),"N/A")</f>
        <v>Complete</v>
      </c>
      <c r="AN874" s="1">
        <v>40912</v>
      </c>
      <c r="AO874" s="93">
        <v>40886</v>
      </c>
      <c r="AP874" s="97" t="str">
        <f>IF(Q874="",IF(AK874="N/A",IF(AM874="TBD","Waiting on Router","Ready"),"TBD"),"Removed")</f>
        <v>Ready</v>
      </c>
      <c r="AQ874" s="1">
        <v>40913</v>
      </c>
      <c r="AR874" s="4"/>
      <c r="AS874" s="9">
        <v>1</v>
      </c>
      <c r="AT874" s="1"/>
      <c r="AU874" s="1"/>
      <c r="AV874" s="4"/>
    </row>
    <row r="875" spans="1:48">
      <c r="A875" s="1"/>
      <c r="B875" s="72" t="s">
        <v>2468</v>
      </c>
      <c r="C875" s="72" t="s">
        <v>146</v>
      </c>
      <c r="D875" s="72" t="s">
        <v>774</v>
      </c>
      <c r="E875" s="18" t="s">
        <v>2725</v>
      </c>
      <c r="F875" s="73" t="s">
        <v>1238</v>
      </c>
      <c r="G875" s="72" t="s">
        <v>4851</v>
      </c>
      <c r="H875" s="8" t="s">
        <v>6380</v>
      </c>
      <c r="I875" s="8" t="s">
        <v>534</v>
      </c>
      <c r="J875" s="8">
        <v>25140</v>
      </c>
      <c r="K875" s="8" t="s">
        <v>6381</v>
      </c>
      <c r="L875" s="4" t="s">
        <v>3741</v>
      </c>
      <c r="M875" s="8" t="s">
        <v>3742</v>
      </c>
      <c r="N875" s="8" t="s">
        <v>6382</v>
      </c>
      <c r="O875" s="8">
        <v>38</v>
      </c>
      <c r="P875" s="18"/>
      <c r="Q875" s="4"/>
      <c r="R875" s="4" t="s">
        <v>4071</v>
      </c>
      <c r="S875" s="8" t="s">
        <v>2713</v>
      </c>
      <c r="T875" s="1"/>
      <c r="U875" s="77" t="str">
        <f t="shared" si="162"/>
        <v>N</v>
      </c>
      <c r="V875" s="77" t="str">
        <f t="shared" si="161"/>
        <v>N/A</v>
      </c>
      <c r="W875" s="32"/>
      <c r="X875" s="6" t="s">
        <v>4508</v>
      </c>
      <c r="Y875" s="1"/>
      <c r="Z875" s="1"/>
      <c r="AA875" s="84" t="str">
        <f t="shared" si="163"/>
        <v>N/A</v>
      </c>
      <c r="AB875" s="33">
        <v>0</v>
      </c>
      <c r="AC875" s="15">
        <f t="shared" si="164"/>
        <v>0</v>
      </c>
      <c r="AD875" s="1"/>
      <c r="AE875" s="92" t="str">
        <f t="shared" si="165"/>
        <v>N/A</v>
      </c>
      <c r="AF875" s="1"/>
      <c r="AG875" s="8" t="s">
        <v>2756</v>
      </c>
      <c r="AH875" s="89" t="str">
        <f t="shared" si="166"/>
        <v>No Build Required</v>
      </c>
      <c r="AI875" s="1" t="s">
        <v>4508</v>
      </c>
      <c r="AJ875" s="1" t="s">
        <v>4508</v>
      </c>
      <c r="AK875" s="84" t="str">
        <f>IF(Q875="",IF(U875="N","N/A",IF(AL875="","TBD",IF(AL875="N/A","N/A",IF(ISNUMBER(AL875),"Complete","")))),"Removed")</f>
        <v>N/A</v>
      </c>
      <c r="AL875" s="93" t="s">
        <v>4508</v>
      </c>
      <c r="AM875" s="89" t="str">
        <f>IF(Q875="",IF(AO875="","TBD",IF(AO875="N/A","N/A",IF(ISNUMBER(AO875),"Complete","TBD"))),"N/A")</f>
        <v>Complete</v>
      </c>
      <c r="AN875" s="1">
        <v>40912</v>
      </c>
      <c r="AO875" s="93">
        <v>40868</v>
      </c>
      <c r="AP875" s="97" t="str">
        <f>IF(Q875="",IF(AK875="N/A",IF(AM875="TBD","Waiting on Router","Ready"),"TBD"),"Removed")</f>
        <v>Ready</v>
      </c>
      <c r="AQ875" s="1">
        <v>40913</v>
      </c>
      <c r="AR875" s="4"/>
      <c r="AS875" s="9">
        <v>1</v>
      </c>
      <c r="AT875" s="1"/>
      <c r="AU875" s="1"/>
      <c r="AV875" s="4"/>
    </row>
    <row r="876" spans="1:48">
      <c r="A876" s="1"/>
      <c r="B876" s="72" t="s">
        <v>2469</v>
      </c>
      <c r="C876" s="72" t="s">
        <v>146</v>
      </c>
      <c r="D876" s="72" t="s">
        <v>774</v>
      </c>
      <c r="E876" s="18" t="s">
        <v>2725</v>
      </c>
      <c r="F876" s="73" t="s">
        <v>1239</v>
      </c>
      <c r="G876" s="72" t="s">
        <v>4851</v>
      </c>
      <c r="H876" s="8" t="s">
        <v>6383</v>
      </c>
      <c r="I876" s="8" t="s">
        <v>104</v>
      </c>
      <c r="J876" s="8">
        <v>25801</v>
      </c>
      <c r="K876" s="8" t="s">
        <v>6384</v>
      </c>
      <c r="L876" s="4" t="s">
        <v>3741</v>
      </c>
      <c r="M876" s="8" t="s">
        <v>3742</v>
      </c>
      <c r="N876" s="8" t="s">
        <v>6385</v>
      </c>
      <c r="O876" s="8">
        <v>39</v>
      </c>
      <c r="P876" s="18"/>
      <c r="Q876" s="4"/>
      <c r="R876" s="4" t="s">
        <v>4071</v>
      </c>
      <c r="S876" s="8" t="s">
        <v>2713</v>
      </c>
      <c r="T876" s="1"/>
      <c r="U876" s="77" t="str">
        <f t="shared" si="162"/>
        <v>N</v>
      </c>
      <c r="V876" s="77" t="str">
        <f t="shared" si="161"/>
        <v>N/A</v>
      </c>
      <c r="W876" s="32"/>
      <c r="X876" s="6" t="s">
        <v>4508</v>
      </c>
      <c r="Y876" s="1"/>
      <c r="Z876" s="1"/>
      <c r="AA876" s="84" t="str">
        <f t="shared" si="163"/>
        <v>N/A</v>
      </c>
      <c r="AB876" s="33">
        <v>0</v>
      </c>
      <c r="AC876" s="15">
        <f t="shared" si="164"/>
        <v>0</v>
      </c>
      <c r="AD876" s="1"/>
      <c r="AE876" s="92" t="str">
        <f t="shared" si="165"/>
        <v>N/A</v>
      </c>
      <c r="AF876" s="1"/>
      <c r="AG876" s="8" t="s">
        <v>2756</v>
      </c>
      <c r="AH876" s="89" t="str">
        <f t="shared" si="166"/>
        <v>No Build Required</v>
      </c>
      <c r="AI876" s="1" t="s">
        <v>4508</v>
      </c>
      <c r="AJ876" s="1" t="s">
        <v>4508</v>
      </c>
      <c r="AK876" s="84" t="str">
        <f>IF(Q876="",IF(U876="N","N/A",IF(AL876="","TBD",IF(AL876="N/A","N/A",IF(ISNUMBER(AL876),"Complete","")))),"Removed")</f>
        <v>N/A</v>
      </c>
      <c r="AL876" s="93" t="s">
        <v>4508</v>
      </c>
      <c r="AM876" s="89" t="str">
        <f>IF(Q876="",IF(AO876="","TBD",IF(AO876="N/A","N/A",IF(ISNUMBER(AO876),"Complete","TBD"))),"N/A")</f>
        <v>Complete</v>
      </c>
      <c r="AN876" s="1">
        <v>40935</v>
      </c>
      <c r="AO876" s="93">
        <v>40918</v>
      </c>
      <c r="AP876" s="97" t="str">
        <f>IF(Q876="",IF(AK876="N/A",IF(AM876="TBD","Waiting on Router","Ready"),"TBD"),"Removed")</f>
        <v>Ready</v>
      </c>
      <c r="AQ876" s="1">
        <v>40935</v>
      </c>
      <c r="AR876" s="4"/>
      <c r="AS876" s="9">
        <v>1</v>
      </c>
      <c r="AT876" s="1"/>
      <c r="AU876" s="1"/>
      <c r="AV876" s="4"/>
    </row>
    <row r="877" spans="1:48">
      <c r="A877" s="1"/>
      <c r="B877" s="72" t="s">
        <v>2470</v>
      </c>
      <c r="C877" s="72" t="s">
        <v>146</v>
      </c>
      <c r="D877" s="72" t="s">
        <v>774</v>
      </c>
      <c r="E877" s="18" t="s">
        <v>2725</v>
      </c>
      <c r="F877" s="73" t="s">
        <v>3417</v>
      </c>
      <c r="G877" s="72" t="s">
        <v>4851</v>
      </c>
      <c r="H877" s="8" t="s">
        <v>6386</v>
      </c>
      <c r="I877" s="8" t="s">
        <v>104</v>
      </c>
      <c r="J877" s="8">
        <v>25801</v>
      </c>
      <c r="K877" s="8" t="s">
        <v>6387</v>
      </c>
      <c r="L877" s="4" t="s">
        <v>3741</v>
      </c>
      <c r="M877" s="8" t="s">
        <v>3742</v>
      </c>
      <c r="N877" s="8" t="s">
        <v>6388</v>
      </c>
      <c r="O877" s="8">
        <v>40</v>
      </c>
      <c r="P877" s="18"/>
      <c r="Q877" s="4"/>
      <c r="R877" s="4" t="s">
        <v>4071</v>
      </c>
      <c r="S877" s="8" t="s">
        <v>2713</v>
      </c>
      <c r="T877" s="1"/>
      <c r="U877" s="77" t="str">
        <f t="shared" si="162"/>
        <v>N</v>
      </c>
      <c r="V877" s="77" t="str">
        <f t="shared" si="161"/>
        <v>N/A</v>
      </c>
      <c r="W877" s="32"/>
      <c r="X877" s="6" t="s">
        <v>4508</v>
      </c>
      <c r="Y877" s="1"/>
      <c r="Z877" s="1"/>
      <c r="AA877" s="84" t="str">
        <f t="shared" si="163"/>
        <v>N/A</v>
      </c>
      <c r="AB877" s="33">
        <v>0</v>
      </c>
      <c r="AC877" s="15">
        <f t="shared" si="164"/>
        <v>0</v>
      </c>
      <c r="AD877" s="1"/>
      <c r="AE877" s="92" t="str">
        <f t="shared" si="165"/>
        <v>N/A</v>
      </c>
      <c r="AF877" s="1"/>
      <c r="AG877" s="8" t="s">
        <v>2756</v>
      </c>
      <c r="AH877" s="89" t="str">
        <f t="shared" si="166"/>
        <v>No Build Required</v>
      </c>
      <c r="AI877" s="1" t="s">
        <v>4508</v>
      </c>
      <c r="AJ877" s="1" t="s">
        <v>4508</v>
      </c>
      <c r="AK877" s="84" t="str">
        <f>IF(Q877="",IF(U877="N","N/A",IF(AL877="","TBD",IF(AL877="N/A","N/A",IF(ISNUMBER(AL877),"Complete","")))),"Removed")</f>
        <v>N/A</v>
      </c>
      <c r="AL877" s="93" t="s">
        <v>4508</v>
      </c>
      <c r="AM877" s="89" t="str">
        <f>IF(Q877="",IF(AO877="","TBD",IF(AO877="N/A","N/A",IF(ISNUMBER(AO877),"Complete","TBD"))),"N/A")</f>
        <v>Complete</v>
      </c>
      <c r="AN877" s="1">
        <v>40912</v>
      </c>
      <c r="AO877" s="93">
        <v>40886</v>
      </c>
      <c r="AP877" s="97" t="str">
        <f>IF(Q877="",IF(AK877="N/A",IF(AM877="TBD","Waiting on Router","Ready"),"TBD"),"Removed")</f>
        <v>Ready</v>
      </c>
      <c r="AQ877" s="1">
        <v>40913</v>
      </c>
      <c r="AR877" s="4"/>
      <c r="AS877" s="9">
        <v>1</v>
      </c>
      <c r="AT877" s="1"/>
      <c r="AU877" s="1"/>
      <c r="AV877" s="4"/>
    </row>
    <row r="878" spans="1:48">
      <c r="A878" s="1"/>
      <c r="B878" s="72" t="s">
        <v>2471</v>
      </c>
      <c r="C878" s="72" t="s">
        <v>146</v>
      </c>
      <c r="D878" s="72" t="s">
        <v>774</v>
      </c>
      <c r="E878" s="18" t="s">
        <v>2725</v>
      </c>
      <c r="F878" s="73" t="s">
        <v>1240</v>
      </c>
      <c r="G878" s="72" t="s">
        <v>4851</v>
      </c>
      <c r="H878" s="8" t="s">
        <v>6389</v>
      </c>
      <c r="I878" s="8" t="s">
        <v>509</v>
      </c>
      <c r="J878" s="8">
        <v>25918</v>
      </c>
      <c r="K878" s="8" t="s">
        <v>6390</v>
      </c>
      <c r="L878" s="4" t="s">
        <v>3741</v>
      </c>
      <c r="M878" s="8" t="s">
        <v>3742</v>
      </c>
      <c r="N878" s="8" t="s">
        <v>6391</v>
      </c>
      <c r="O878" s="8">
        <v>41</v>
      </c>
      <c r="P878" s="18"/>
      <c r="Q878" s="4"/>
      <c r="R878" s="4" t="s">
        <v>4071</v>
      </c>
      <c r="S878" s="8" t="s">
        <v>2713</v>
      </c>
      <c r="T878" s="1"/>
      <c r="U878" s="77" t="str">
        <f t="shared" si="162"/>
        <v>N</v>
      </c>
      <c r="V878" s="77" t="str">
        <f t="shared" si="161"/>
        <v>N/A</v>
      </c>
      <c r="W878" s="32"/>
      <c r="X878" s="6" t="s">
        <v>4508</v>
      </c>
      <c r="Y878" s="1"/>
      <c r="Z878" s="1"/>
      <c r="AA878" s="84" t="str">
        <f t="shared" si="163"/>
        <v>N/A</v>
      </c>
      <c r="AB878" s="33">
        <v>0</v>
      </c>
      <c r="AC878" s="15">
        <f t="shared" si="164"/>
        <v>0</v>
      </c>
      <c r="AD878" s="1"/>
      <c r="AE878" s="92" t="str">
        <f t="shared" si="165"/>
        <v>N/A</v>
      </c>
      <c r="AF878" s="1"/>
      <c r="AG878" s="8" t="s">
        <v>2756</v>
      </c>
      <c r="AH878" s="89" t="str">
        <f t="shared" si="166"/>
        <v>No Build Required</v>
      </c>
      <c r="AI878" s="1" t="s">
        <v>4508</v>
      </c>
      <c r="AJ878" s="1" t="s">
        <v>4508</v>
      </c>
      <c r="AK878" s="84" t="str">
        <f>IF(Q878="",IF(U878="N","N/A",IF(AL878="","TBD",IF(AL878="N/A","N/A",IF(ISNUMBER(AL878),"Complete","")))),"Removed")</f>
        <v>N/A</v>
      </c>
      <c r="AL878" s="93" t="s">
        <v>4508</v>
      </c>
      <c r="AM878" s="89" t="str">
        <f>IF(Q878="",IF(AO878="","TBD",IF(AO878="N/A","N/A",IF(ISNUMBER(AO878),"Complete","TBD"))),"N/A")</f>
        <v>Complete</v>
      </c>
      <c r="AN878" s="1">
        <v>40912</v>
      </c>
      <c r="AO878" s="93">
        <v>40827</v>
      </c>
      <c r="AP878" s="97" t="str">
        <f>IF(Q878="",IF(AK878="N/A",IF(AM878="TBD","Waiting on Router","Ready"),"TBD"),"Removed")</f>
        <v>Ready</v>
      </c>
      <c r="AQ878" s="1">
        <v>40913</v>
      </c>
      <c r="AR878" s="4"/>
      <c r="AS878" s="9">
        <v>1</v>
      </c>
      <c r="AT878" s="1"/>
      <c r="AU878" s="1"/>
      <c r="AV878" s="4"/>
    </row>
    <row r="879" spans="1:48">
      <c r="A879" s="1"/>
      <c r="B879" s="72" t="s">
        <v>2472</v>
      </c>
      <c r="C879" s="72" t="s">
        <v>146</v>
      </c>
      <c r="D879" s="72" t="s">
        <v>774</v>
      </c>
      <c r="E879" s="18" t="s">
        <v>2725</v>
      </c>
      <c r="F879" s="73" t="s">
        <v>1241</v>
      </c>
      <c r="G879" s="72" t="s">
        <v>4851</v>
      </c>
      <c r="H879" s="8" t="s">
        <v>6392</v>
      </c>
      <c r="I879" s="8" t="s">
        <v>509</v>
      </c>
      <c r="J879" s="8">
        <v>25918</v>
      </c>
      <c r="K879" s="8" t="s">
        <v>6393</v>
      </c>
      <c r="L879" s="4" t="s">
        <v>3741</v>
      </c>
      <c r="M879" s="8" t="s">
        <v>3742</v>
      </c>
      <c r="N879" s="8" t="s">
        <v>6394</v>
      </c>
      <c r="O879" s="8">
        <v>42</v>
      </c>
      <c r="P879" s="18"/>
      <c r="Q879" s="4"/>
      <c r="R879" s="4" t="s">
        <v>4071</v>
      </c>
      <c r="S879" s="8" t="s">
        <v>2713</v>
      </c>
      <c r="T879" s="1"/>
      <c r="U879" s="77" t="str">
        <f t="shared" si="162"/>
        <v>N</v>
      </c>
      <c r="V879" s="77" t="str">
        <f t="shared" si="161"/>
        <v>N/A</v>
      </c>
      <c r="W879" s="32"/>
      <c r="X879" s="6" t="s">
        <v>4508</v>
      </c>
      <c r="Y879" s="1"/>
      <c r="Z879" s="1"/>
      <c r="AA879" s="84" t="str">
        <f t="shared" si="163"/>
        <v>N/A</v>
      </c>
      <c r="AB879" s="33">
        <v>0</v>
      </c>
      <c r="AC879" s="15">
        <f t="shared" si="164"/>
        <v>0</v>
      </c>
      <c r="AD879" s="1"/>
      <c r="AE879" s="92" t="str">
        <f t="shared" si="165"/>
        <v>N/A</v>
      </c>
      <c r="AF879" s="1"/>
      <c r="AG879" s="8" t="s">
        <v>2756</v>
      </c>
      <c r="AH879" s="89" t="str">
        <f t="shared" si="166"/>
        <v>No Build Required</v>
      </c>
      <c r="AI879" s="1" t="s">
        <v>4508</v>
      </c>
      <c r="AJ879" s="1" t="s">
        <v>4508</v>
      </c>
      <c r="AK879" s="84" t="str">
        <f>IF(Q879="",IF(U879="N","N/A",IF(AL879="","TBD",IF(AL879="N/A","N/A",IF(ISNUMBER(AL879),"Complete","")))),"Removed")</f>
        <v>N/A</v>
      </c>
      <c r="AL879" s="93" t="s">
        <v>4508</v>
      </c>
      <c r="AM879" s="89" t="str">
        <f>IF(Q879="",IF(AO879="","TBD",IF(AO879="N/A","N/A",IF(ISNUMBER(AO879),"Complete","TBD"))),"N/A")</f>
        <v>Complete</v>
      </c>
      <c r="AN879" s="1">
        <v>40912</v>
      </c>
      <c r="AO879" s="93">
        <v>40828</v>
      </c>
      <c r="AP879" s="97" t="str">
        <f>IF(Q879="",IF(AK879="N/A",IF(AM879="TBD","Waiting on Router","Ready"),"TBD"),"Removed")</f>
        <v>Ready</v>
      </c>
      <c r="AQ879" s="1">
        <v>40913</v>
      </c>
      <c r="AR879" s="4"/>
      <c r="AS879" s="9">
        <v>1</v>
      </c>
      <c r="AT879" s="1"/>
      <c r="AU879" s="1"/>
      <c r="AV879" s="4"/>
    </row>
    <row r="880" spans="1:48">
      <c r="A880" s="1"/>
      <c r="B880" s="72" t="s">
        <v>2473</v>
      </c>
      <c r="C880" s="72" t="s">
        <v>146</v>
      </c>
      <c r="D880" s="72" t="s">
        <v>774</v>
      </c>
      <c r="E880" s="18" t="s">
        <v>2725</v>
      </c>
      <c r="F880" s="73" t="s">
        <v>1242</v>
      </c>
      <c r="G880" s="72" t="s">
        <v>4851</v>
      </c>
      <c r="H880" s="8" t="s">
        <v>6395</v>
      </c>
      <c r="I880" s="8" t="s">
        <v>509</v>
      </c>
      <c r="J880" s="8">
        <v>25918</v>
      </c>
      <c r="K880" s="8" t="s">
        <v>6396</v>
      </c>
      <c r="L880" s="4" t="s">
        <v>3741</v>
      </c>
      <c r="M880" s="8" t="s">
        <v>3742</v>
      </c>
      <c r="N880" s="8" t="s">
        <v>6397</v>
      </c>
      <c r="O880" s="8">
        <v>43</v>
      </c>
      <c r="P880" s="18"/>
      <c r="Q880" s="4"/>
      <c r="R880" s="4" t="s">
        <v>4071</v>
      </c>
      <c r="S880" s="8" t="s">
        <v>2713</v>
      </c>
      <c r="T880" s="1"/>
      <c r="U880" s="77" t="str">
        <f t="shared" si="162"/>
        <v>N</v>
      </c>
      <c r="V880" s="77" t="str">
        <f t="shared" ref="V880:V942" si="167">IF(T880="","N/A",IF(T880="TBD","N","Y"))</f>
        <v>N/A</v>
      </c>
      <c r="W880" s="32"/>
      <c r="X880" s="6" t="s">
        <v>4508</v>
      </c>
      <c r="Y880" s="1"/>
      <c r="Z880" s="1"/>
      <c r="AA880" s="84" t="str">
        <f t="shared" si="163"/>
        <v>N/A</v>
      </c>
      <c r="AB880" s="33">
        <v>0</v>
      </c>
      <c r="AC880" s="15">
        <f t="shared" si="164"/>
        <v>0</v>
      </c>
      <c r="AD880" s="1"/>
      <c r="AE880" s="92" t="str">
        <f t="shared" si="165"/>
        <v>N/A</v>
      </c>
      <c r="AF880" s="1"/>
      <c r="AG880" s="8" t="s">
        <v>2756</v>
      </c>
      <c r="AH880" s="89" t="str">
        <f t="shared" si="166"/>
        <v>No Build Required</v>
      </c>
      <c r="AI880" s="1" t="s">
        <v>4508</v>
      </c>
      <c r="AJ880" s="1" t="s">
        <v>4508</v>
      </c>
      <c r="AK880" s="84" t="str">
        <f>IF(Q880="",IF(U880="N","N/A",IF(AL880="","TBD",IF(AL880="N/A","N/A",IF(ISNUMBER(AL880),"Complete","")))),"Removed")</f>
        <v>N/A</v>
      </c>
      <c r="AL880" s="93" t="s">
        <v>4508</v>
      </c>
      <c r="AM880" s="89" t="str">
        <f>IF(Q880="",IF(AO880="","TBD",IF(AO880="N/A","N/A",IF(ISNUMBER(AO880),"Complete","TBD"))),"N/A")</f>
        <v>Complete</v>
      </c>
      <c r="AN880" s="1">
        <v>40912</v>
      </c>
      <c r="AO880" s="93">
        <v>40828</v>
      </c>
      <c r="AP880" s="97" t="str">
        <f>IF(Q880="",IF(AK880="N/A",IF(AM880="TBD","Waiting on Router","Ready"),"TBD"),"Removed")</f>
        <v>Ready</v>
      </c>
      <c r="AQ880" s="1">
        <v>40913</v>
      </c>
      <c r="AR880" s="4"/>
      <c r="AS880" s="9">
        <v>1</v>
      </c>
      <c r="AT880" s="1"/>
      <c r="AU880" s="1"/>
      <c r="AV880" s="4"/>
    </row>
    <row r="881" spans="1:48">
      <c r="A881" s="1"/>
      <c r="B881" s="72" t="s">
        <v>2474</v>
      </c>
      <c r="C881" s="72" t="s">
        <v>146</v>
      </c>
      <c r="D881" s="72" t="s">
        <v>774</v>
      </c>
      <c r="E881" s="18" t="s">
        <v>2725</v>
      </c>
      <c r="F881" s="73" t="s">
        <v>1243</v>
      </c>
      <c r="G881" s="72" t="s">
        <v>4851</v>
      </c>
      <c r="H881" s="8" t="s">
        <v>6398</v>
      </c>
      <c r="I881" s="8" t="s">
        <v>514</v>
      </c>
      <c r="J881" s="8">
        <v>25921</v>
      </c>
      <c r="K881" s="8" t="s">
        <v>6399</v>
      </c>
      <c r="L881" s="4" t="s">
        <v>3741</v>
      </c>
      <c r="M881" s="8" t="s">
        <v>3742</v>
      </c>
      <c r="N881" s="8" t="s">
        <v>6400</v>
      </c>
      <c r="O881" s="8">
        <v>44</v>
      </c>
      <c r="P881" s="18"/>
      <c r="Q881" s="4"/>
      <c r="R881" s="4" t="s">
        <v>4071</v>
      </c>
      <c r="S881" s="8" t="s">
        <v>2713</v>
      </c>
      <c r="T881" s="1"/>
      <c r="U881" s="77" t="str">
        <f t="shared" si="162"/>
        <v>N</v>
      </c>
      <c r="V881" s="77" t="str">
        <f t="shared" si="167"/>
        <v>N/A</v>
      </c>
      <c r="W881" s="32"/>
      <c r="X881" s="6" t="s">
        <v>4508</v>
      </c>
      <c r="Y881" s="1"/>
      <c r="Z881" s="1"/>
      <c r="AA881" s="84" t="str">
        <f t="shared" si="163"/>
        <v>N/A</v>
      </c>
      <c r="AB881" s="33">
        <v>0</v>
      </c>
      <c r="AC881" s="15">
        <f t="shared" si="164"/>
        <v>0</v>
      </c>
      <c r="AD881" s="1"/>
      <c r="AE881" s="92" t="str">
        <f t="shared" si="165"/>
        <v>N/A</v>
      </c>
      <c r="AF881" s="1"/>
      <c r="AG881" s="8" t="s">
        <v>2756</v>
      </c>
      <c r="AH881" s="89" t="str">
        <f t="shared" si="166"/>
        <v>No Build Required</v>
      </c>
      <c r="AI881" s="1" t="s">
        <v>4508</v>
      </c>
      <c r="AJ881" s="1" t="s">
        <v>4508</v>
      </c>
      <c r="AK881" s="84" t="str">
        <f>IF(Q881="",IF(U881="N","N/A",IF(AL881="","TBD",IF(AL881="N/A","N/A",IF(ISNUMBER(AL881),"Complete","")))),"Removed")</f>
        <v>N/A</v>
      </c>
      <c r="AL881" s="93" t="s">
        <v>4508</v>
      </c>
      <c r="AM881" s="89" t="str">
        <f>IF(Q881="",IF(AO881="","TBD",IF(AO881="N/A","N/A",IF(ISNUMBER(AO881),"Complete","TBD"))),"N/A")</f>
        <v>Complete</v>
      </c>
      <c r="AN881" s="1">
        <v>40912</v>
      </c>
      <c r="AO881" s="93">
        <v>40841</v>
      </c>
      <c r="AP881" s="97" t="str">
        <f>IF(Q881="",IF(AK881="N/A",IF(AM881="TBD","Waiting on Router","Ready"),"TBD"),"Removed")</f>
        <v>Ready</v>
      </c>
      <c r="AQ881" s="1">
        <v>40913</v>
      </c>
      <c r="AR881" s="4"/>
      <c r="AS881" s="9">
        <v>1</v>
      </c>
      <c r="AT881" s="1"/>
      <c r="AU881" s="1"/>
      <c r="AV881" s="4"/>
    </row>
    <row r="882" spans="1:48">
      <c r="A882" s="1"/>
      <c r="B882" s="72" t="s">
        <v>2475</v>
      </c>
      <c r="C882" s="72" t="s">
        <v>146</v>
      </c>
      <c r="D882" s="72" t="s">
        <v>774</v>
      </c>
      <c r="E882" s="18" t="s">
        <v>2725</v>
      </c>
      <c r="F882" s="73" t="s">
        <v>1244</v>
      </c>
      <c r="G882" s="72" t="s">
        <v>4851</v>
      </c>
      <c r="H882" s="8" t="s">
        <v>6401</v>
      </c>
      <c r="I882" s="8" t="s">
        <v>104</v>
      </c>
      <c r="J882" s="8">
        <v>25801</v>
      </c>
      <c r="K882" s="8" t="s">
        <v>6402</v>
      </c>
      <c r="L882" s="4" t="s">
        <v>3741</v>
      </c>
      <c r="M882" s="8" t="s">
        <v>3742</v>
      </c>
      <c r="N882" s="8" t="s">
        <v>6403</v>
      </c>
      <c r="O882" s="8">
        <v>45</v>
      </c>
      <c r="P882" s="18"/>
      <c r="Q882" s="4"/>
      <c r="R882" s="4" t="s">
        <v>4071</v>
      </c>
      <c r="S882" s="8" t="s">
        <v>2713</v>
      </c>
      <c r="T882" s="1"/>
      <c r="U882" s="77" t="str">
        <f t="shared" si="162"/>
        <v>N</v>
      </c>
      <c r="V882" s="77" t="str">
        <f t="shared" si="167"/>
        <v>N/A</v>
      </c>
      <c r="W882" s="32"/>
      <c r="X882" s="6" t="s">
        <v>4508</v>
      </c>
      <c r="Y882" s="1"/>
      <c r="Z882" s="1"/>
      <c r="AA882" s="84" t="str">
        <f t="shared" si="163"/>
        <v>N/A</v>
      </c>
      <c r="AB882" s="33">
        <v>0</v>
      </c>
      <c r="AC882" s="15">
        <f t="shared" si="164"/>
        <v>0</v>
      </c>
      <c r="AD882" s="1"/>
      <c r="AE882" s="92" t="str">
        <f t="shared" si="165"/>
        <v>N/A</v>
      </c>
      <c r="AF882" s="1"/>
      <c r="AG882" s="8" t="s">
        <v>2756</v>
      </c>
      <c r="AH882" s="89" t="str">
        <f t="shared" si="166"/>
        <v>No Build Required</v>
      </c>
      <c r="AI882" s="1" t="s">
        <v>4508</v>
      </c>
      <c r="AJ882" s="1" t="s">
        <v>4508</v>
      </c>
      <c r="AK882" s="84" t="str">
        <f>IF(Q882="",IF(U882="N","N/A",IF(AL882="","TBD",IF(AL882="N/A","N/A",IF(ISNUMBER(AL882),"Complete","")))),"Removed")</f>
        <v>N/A</v>
      </c>
      <c r="AL882" s="93" t="s">
        <v>4508</v>
      </c>
      <c r="AM882" s="89" t="str">
        <f>IF(Q882="",IF(AO882="","TBD",IF(AO882="N/A","N/A",IF(ISNUMBER(AO882),"Complete","TBD"))),"N/A")</f>
        <v>Complete</v>
      </c>
      <c r="AN882" s="1">
        <v>40912</v>
      </c>
      <c r="AO882" s="93">
        <v>40869</v>
      </c>
      <c r="AP882" s="97" t="str">
        <f>IF(Q882="",IF(AK882="N/A",IF(AM882="TBD","Waiting on Router","Ready"),"TBD"),"Removed")</f>
        <v>Ready</v>
      </c>
      <c r="AQ882" s="1">
        <v>40913</v>
      </c>
      <c r="AR882" s="4"/>
      <c r="AS882" s="9">
        <v>1</v>
      </c>
      <c r="AT882" s="1"/>
      <c r="AU882" s="1"/>
      <c r="AV882" s="4"/>
    </row>
    <row r="883" spans="1:48">
      <c r="A883" s="1"/>
      <c r="B883" s="72" t="s">
        <v>2476</v>
      </c>
      <c r="C883" s="72" t="s">
        <v>146</v>
      </c>
      <c r="D883" s="72" t="s">
        <v>774</v>
      </c>
      <c r="E883" s="18" t="s">
        <v>2725</v>
      </c>
      <c r="F883" s="73" t="s">
        <v>1245</v>
      </c>
      <c r="G883" s="72" t="s">
        <v>4851</v>
      </c>
      <c r="H883" s="8" t="s">
        <v>6404</v>
      </c>
      <c r="I883" s="8" t="s">
        <v>104</v>
      </c>
      <c r="J883" s="8">
        <v>25801</v>
      </c>
      <c r="K883" s="8" t="s">
        <v>6405</v>
      </c>
      <c r="L883" s="4" t="s">
        <v>3741</v>
      </c>
      <c r="M883" s="8" t="s">
        <v>3742</v>
      </c>
      <c r="N883" s="8" t="s">
        <v>6406</v>
      </c>
      <c r="O883" s="8">
        <v>46</v>
      </c>
      <c r="P883" s="18"/>
      <c r="Q883" s="4"/>
      <c r="R883" s="4" t="s">
        <v>4071</v>
      </c>
      <c r="S883" s="8" t="s">
        <v>2713</v>
      </c>
      <c r="T883" s="1"/>
      <c r="U883" s="77" t="str">
        <f t="shared" si="162"/>
        <v>N</v>
      </c>
      <c r="V883" s="77" t="str">
        <f t="shared" si="167"/>
        <v>N/A</v>
      </c>
      <c r="W883" s="32"/>
      <c r="X883" s="6" t="s">
        <v>4508</v>
      </c>
      <c r="Y883" s="1"/>
      <c r="Z883" s="1"/>
      <c r="AA883" s="84" t="str">
        <f t="shared" si="163"/>
        <v>N/A</v>
      </c>
      <c r="AB883" s="33">
        <v>0</v>
      </c>
      <c r="AC883" s="15">
        <f t="shared" si="164"/>
        <v>0</v>
      </c>
      <c r="AD883" s="1"/>
      <c r="AE883" s="92" t="str">
        <f t="shared" si="165"/>
        <v>N/A</v>
      </c>
      <c r="AF883" s="1"/>
      <c r="AG883" s="8" t="s">
        <v>2756</v>
      </c>
      <c r="AH883" s="89" t="str">
        <f t="shared" si="166"/>
        <v>No Build Required</v>
      </c>
      <c r="AI883" s="1" t="s">
        <v>4508</v>
      </c>
      <c r="AJ883" s="1" t="s">
        <v>4508</v>
      </c>
      <c r="AK883" s="84" t="str">
        <f>IF(Q883="",IF(U883="N","N/A",IF(AL883="","TBD",IF(AL883="N/A","N/A",IF(ISNUMBER(AL883),"Complete","")))),"Removed")</f>
        <v>N/A</v>
      </c>
      <c r="AL883" s="93" t="s">
        <v>4508</v>
      </c>
      <c r="AM883" s="89" t="str">
        <f>IF(Q883="",IF(AO883="","TBD",IF(AO883="N/A","N/A",IF(ISNUMBER(AO883),"Complete","TBD"))),"N/A")</f>
        <v>Complete</v>
      </c>
      <c r="AN883" s="1">
        <v>40912</v>
      </c>
      <c r="AO883" s="93">
        <v>40869</v>
      </c>
      <c r="AP883" s="97" t="str">
        <f>IF(Q883="",IF(AK883="N/A",IF(AM883="TBD","Waiting on Router","Ready"),"TBD"),"Removed")</f>
        <v>Ready</v>
      </c>
      <c r="AQ883" s="1">
        <v>40913</v>
      </c>
      <c r="AR883" s="4"/>
      <c r="AS883" s="9">
        <v>1</v>
      </c>
      <c r="AT883" s="1"/>
      <c r="AU883" s="1"/>
      <c r="AV883" s="4"/>
    </row>
    <row r="884" spans="1:48">
      <c r="A884" s="1"/>
      <c r="B884" s="72" t="s">
        <v>2477</v>
      </c>
      <c r="C884" s="72" t="s">
        <v>146</v>
      </c>
      <c r="D884" s="72" t="s">
        <v>774</v>
      </c>
      <c r="E884" s="18" t="s">
        <v>2725</v>
      </c>
      <c r="F884" s="73" t="s">
        <v>1246</v>
      </c>
      <c r="G884" s="72" t="s">
        <v>4851</v>
      </c>
      <c r="H884" s="8" t="s">
        <v>6407</v>
      </c>
      <c r="I884" s="8" t="s">
        <v>6373</v>
      </c>
      <c r="J884" s="8">
        <v>25844</v>
      </c>
      <c r="K884" s="8" t="s">
        <v>6408</v>
      </c>
      <c r="L884" s="4" t="s">
        <v>3741</v>
      </c>
      <c r="M884" s="8" t="s">
        <v>3742</v>
      </c>
      <c r="N884" s="8" t="s">
        <v>6409</v>
      </c>
      <c r="O884" s="8">
        <v>47</v>
      </c>
      <c r="P884" s="18"/>
      <c r="Q884" s="4"/>
      <c r="R884" s="4" t="s">
        <v>4071</v>
      </c>
      <c r="S884" s="8" t="s">
        <v>2713</v>
      </c>
      <c r="T884" s="1"/>
      <c r="U884" s="77" t="str">
        <f t="shared" si="162"/>
        <v>N</v>
      </c>
      <c r="V884" s="77" t="str">
        <f t="shared" si="167"/>
        <v>N/A</v>
      </c>
      <c r="W884" s="32"/>
      <c r="X884" s="6" t="s">
        <v>4508</v>
      </c>
      <c r="Y884" s="1"/>
      <c r="Z884" s="1"/>
      <c r="AA884" s="84" t="str">
        <f t="shared" si="163"/>
        <v>N/A</v>
      </c>
      <c r="AB884" s="33">
        <v>0</v>
      </c>
      <c r="AC884" s="15">
        <f t="shared" si="164"/>
        <v>0</v>
      </c>
      <c r="AD884" s="1"/>
      <c r="AE884" s="92" t="str">
        <f t="shared" si="165"/>
        <v>N/A</v>
      </c>
      <c r="AF884" s="1"/>
      <c r="AG884" s="8" t="s">
        <v>2756</v>
      </c>
      <c r="AH884" s="89" t="str">
        <f t="shared" si="166"/>
        <v>No Build Required</v>
      </c>
      <c r="AI884" s="1" t="s">
        <v>4508</v>
      </c>
      <c r="AJ884" s="1" t="s">
        <v>4508</v>
      </c>
      <c r="AK884" s="84" t="str">
        <f>IF(Q884="",IF(U884="N","N/A",IF(AL884="","TBD",IF(AL884="N/A","N/A",IF(ISNUMBER(AL884),"Complete","")))),"Removed")</f>
        <v>N/A</v>
      </c>
      <c r="AL884" s="93" t="s">
        <v>4508</v>
      </c>
      <c r="AM884" s="89" t="str">
        <f>IF(Q884="",IF(AO884="","TBD",IF(AO884="N/A","N/A",IF(ISNUMBER(AO884),"Complete","TBD"))),"N/A")</f>
        <v>Complete</v>
      </c>
      <c r="AN884" s="1">
        <v>40912</v>
      </c>
      <c r="AO884" s="93">
        <v>40854</v>
      </c>
      <c r="AP884" s="97" t="str">
        <f>IF(Q884="",IF(AK884="N/A",IF(AM884="TBD","Waiting on Router","Ready"),"TBD"),"Removed")</f>
        <v>Ready</v>
      </c>
      <c r="AQ884" s="1">
        <v>40913</v>
      </c>
      <c r="AR884" s="4"/>
      <c r="AS884" s="9">
        <v>1</v>
      </c>
      <c r="AT884" s="1"/>
      <c r="AU884" s="1"/>
      <c r="AV884" s="4"/>
    </row>
    <row r="885" spans="1:48">
      <c r="A885" s="1"/>
      <c r="B885" s="72" t="s">
        <v>2478</v>
      </c>
      <c r="C885" s="72" t="s">
        <v>146</v>
      </c>
      <c r="D885" s="72" t="s">
        <v>774</v>
      </c>
      <c r="E885" s="18" t="s">
        <v>2725</v>
      </c>
      <c r="F885" s="73" t="s">
        <v>1247</v>
      </c>
      <c r="G885" s="72" t="s">
        <v>4851</v>
      </c>
      <c r="H885" s="8" t="s">
        <v>6410</v>
      </c>
      <c r="I885" s="8" t="s">
        <v>104</v>
      </c>
      <c r="J885" s="8">
        <v>25801</v>
      </c>
      <c r="K885" s="8" t="s">
        <v>6411</v>
      </c>
      <c r="L885" s="4" t="s">
        <v>3741</v>
      </c>
      <c r="M885" s="8" t="s">
        <v>3742</v>
      </c>
      <c r="N885" s="8" t="s">
        <v>6412</v>
      </c>
      <c r="O885" s="8">
        <v>48</v>
      </c>
      <c r="P885" s="18"/>
      <c r="Q885" s="4"/>
      <c r="R885" s="4" t="s">
        <v>4071</v>
      </c>
      <c r="S885" s="8" t="s">
        <v>2713</v>
      </c>
      <c r="T885" s="1"/>
      <c r="U885" s="77" t="str">
        <f t="shared" si="162"/>
        <v>N</v>
      </c>
      <c r="V885" s="77" t="str">
        <f t="shared" si="167"/>
        <v>N/A</v>
      </c>
      <c r="W885" s="32"/>
      <c r="X885" s="6" t="s">
        <v>4508</v>
      </c>
      <c r="Y885" s="1"/>
      <c r="Z885" s="1"/>
      <c r="AA885" s="84" t="str">
        <f t="shared" si="163"/>
        <v>N/A</v>
      </c>
      <c r="AB885" s="33">
        <v>0</v>
      </c>
      <c r="AC885" s="15">
        <f t="shared" si="164"/>
        <v>0</v>
      </c>
      <c r="AD885" s="1"/>
      <c r="AE885" s="92" t="str">
        <f t="shared" si="165"/>
        <v>N/A</v>
      </c>
      <c r="AF885" s="1"/>
      <c r="AG885" s="8" t="s">
        <v>2756</v>
      </c>
      <c r="AH885" s="89" t="str">
        <f t="shared" si="166"/>
        <v>No Build Required</v>
      </c>
      <c r="AI885" s="1" t="s">
        <v>4508</v>
      </c>
      <c r="AJ885" s="1" t="s">
        <v>4508</v>
      </c>
      <c r="AK885" s="84" t="str">
        <f>IF(Q885="",IF(U885="N","N/A",IF(AL885="","TBD",IF(AL885="N/A","N/A",IF(ISNUMBER(AL885),"Complete","")))),"Removed")</f>
        <v>N/A</v>
      </c>
      <c r="AL885" s="93" t="s">
        <v>4508</v>
      </c>
      <c r="AM885" s="89" t="str">
        <f>IF(Q885="",IF(AO885="","TBD",IF(AO885="N/A","N/A",IF(ISNUMBER(AO885),"Complete","TBD"))),"N/A")</f>
        <v>Complete</v>
      </c>
      <c r="AN885" s="1">
        <v>40912</v>
      </c>
      <c r="AO885" s="93">
        <v>40829</v>
      </c>
      <c r="AP885" s="97" t="str">
        <f>IF(Q885="",IF(AK885="N/A",IF(AM885="TBD","Waiting on Router","Ready"),"TBD"),"Removed")</f>
        <v>Ready</v>
      </c>
      <c r="AQ885" s="1">
        <v>40913</v>
      </c>
      <c r="AR885" s="4"/>
      <c r="AS885" s="9">
        <v>1</v>
      </c>
      <c r="AT885" s="1"/>
      <c r="AU885" s="1"/>
      <c r="AV885" s="4"/>
    </row>
    <row r="886" spans="1:48">
      <c r="A886" s="2"/>
      <c r="B886" s="73" t="s">
        <v>2479</v>
      </c>
      <c r="C886" s="73" t="s">
        <v>146</v>
      </c>
      <c r="D886" s="73" t="s">
        <v>774</v>
      </c>
      <c r="E886" s="3" t="s">
        <v>2725</v>
      </c>
      <c r="F886" s="73" t="s">
        <v>6912</v>
      </c>
      <c r="G886" s="73" t="s">
        <v>4852</v>
      </c>
      <c r="H886" s="4" t="s">
        <v>1404</v>
      </c>
      <c r="I886" s="4" t="s">
        <v>104</v>
      </c>
      <c r="J886" s="4">
        <v>25801</v>
      </c>
      <c r="K886" s="4" t="s">
        <v>2948</v>
      </c>
      <c r="L886" s="4" t="s">
        <v>3741</v>
      </c>
      <c r="M886" s="4" t="s">
        <v>3742</v>
      </c>
      <c r="N886" s="4" t="s">
        <v>3418</v>
      </c>
      <c r="O886" s="4">
        <v>49</v>
      </c>
      <c r="P886" s="3"/>
      <c r="Q886" s="4"/>
      <c r="R886" s="4" t="s">
        <v>2727</v>
      </c>
      <c r="S886" s="4" t="s">
        <v>2713</v>
      </c>
      <c r="T886" s="2">
        <v>40884</v>
      </c>
      <c r="U886" s="88" t="str">
        <f t="shared" si="162"/>
        <v>Y</v>
      </c>
      <c r="V886" s="88" t="str">
        <f t="shared" si="167"/>
        <v>Y</v>
      </c>
      <c r="W886" s="34">
        <v>120249.48</v>
      </c>
      <c r="X886" s="4" t="s">
        <v>2756</v>
      </c>
      <c r="Y886" s="2"/>
      <c r="Z886" s="2">
        <v>40968</v>
      </c>
      <c r="AA886" s="84" t="str">
        <f t="shared" si="163"/>
        <v>Y</v>
      </c>
      <c r="AB886" s="35">
        <v>15888</v>
      </c>
      <c r="AC886" s="15">
        <f t="shared" si="164"/>
        <v>15888</v>
      </c>
      <c r="AD886" s="2">
        <v>41183</v>
      </c>
      <c r="AE886" s="92" t="str">
        <f t="shared" si="165"/>
        <v>Complete</v>
      </c>
      <c r="AF886" s="2">
        <v>41211</v>
      </c>
      <c r="AG886" s="4" t="s">
        <v>2756</v>
      </c>
      <c r="AH886" s="89" t="str">
        <f t="shared" si="166"/>
        <v>No Build Required</v>
      </c>
      <c r="AI886" s="13" t="s">
        <v>4508</v>
      </c>
      <c r="AJ886" s="13" t="s">
        <v>4508</v>
      </c>
      <c r="AK886" s="84" t="str">
        <f>IF(Q886="",IF(U886="N","N/A",IF(AL886="","TBD",IF(AL886="N/A","N/A",IF(ISNUMBER(AL886),"Complete","")))),"Removed")</f>
        <v>Complete</v>
      </c>
      <c r="AL886" s="94">
        <v>41211</v>
      </c>
      <c r="AM886" s="89" t="str">
        <f>IF(Q886="",IF(AO886="","TBD",IF(AO886="N/A","N/A",IF(ISNUMBER(AO886),"Complete","TBD"))),"N/A")</f>
        <v>Complete</v>
      </c>
      <c r="AN886" s="2"/>
      <c r="AO886" s="94">
        <v>40919</v>
      </c>
      <c r="AP886" s="97" t="str">
        <f>IF(Q886="",IF(AK886="Complete",IF(AM886="TBD","Waiting on Router","Ready"),"Pending Fiber Completion"),"Removed")</f>
        <v>Ready</v>
      </c>
      <c r="AQ886" s="2"/>
      <c r="AR886" s="4"/>
      <c r="AS886" s="7">
        <v>1</v>
      </c>
      <c r="AT886" s="2"/>
      <c r="AU886" s="2"/>
      <c r="AV886" s="4"/>
    </row>
    <row r="887" spans="1:48">
      <c r="A887" s="2"/>
      <c r="B887" s="73" t="s">
        <v>2480</v>
      </c>
      <c r="C887" s="73" t="s">
        <v>146</v>
      </c>
      <c r="D887" s="73" t="s">
        <v>763</v>
      </c>
      <c r="E887" s="4" t="s">
        <v>2725</v>
      </c>
      <c r="F887" s="73" t="s">
        <v>384</v>
      </c>
      <c r="G887" s="73" t="s">
        <v>4852</v>
      </c>
      <c r="H887" s="4" t="s">
        <v>385</v>
      </c>
      <c r="I887" s="4" t="s">
        <v>104</v>
      </c>
      <c r="J887" s="4">
        <v>25801</v>
      </c>
      <c r="K887" s="4" t="s">
        <v>2947</v>
      </c>
      <c r="L887" s="4"/>
      <c r="M887" s="4"/>
      <c r="N887" s="4" t="s">
        <v>4185</v>
      </c>
      <c r="O887" s="4">
        <v>684</v>
      </c>
      <c r="P887" s="4"/>
      <c r="Q887" s="4"/>
      <c r="R887" s="4" t="s">
        <v>2727</v>
      </c>
      <c r="S887" s="4" t="s">
        <v>2712</v>
      </c>
      <c r="T887" s="2">
        <v>40878</v>
      </c>
      <c r="U887" s="86" t="str">
        <f t="shared" si="162"/>
        <v>Y</v>
      </c>
      <c r="V887" s="86" t="str">
        <f t="shared" si="167"/>
        <v>Y</v>
      </c>
      <c r="W887" s="34">
        <v>15446.16</v>
      </c>
      <c r="X887" s="4" t="s">
        <v>697</v>
      </c>
      <c r="Y887" s="2">
        <v>40878</v>
      </c>
      <c r="Z887" s="2">
        <v>40991</v>
      </c>
      <c r="AA887" s="84" t="str">
        <f t="shared" si="163"/>
        <v>Y</v>
      </c>
      <c r="AB887" s="35">
        <v>1976</v>
      </c>
      <c r="AC887" s="15">
        <f t="shared" si="164"/>
        <v>1976</v>
      </c>
      <c r="AD887" s="2">
        <v>41183</v>
      </c>
      <c r="AE887" s="92" t="str">
        <f t="shared" si="165"/>
        <v>Complete</v>
      </c>
      <c r="AF887" s="2"/>
      <c r="AG887" s="4" t="s">
        <v>2756</v>
      </c>
      <c r="AH887" s="89" t="str">
        <f t="shared" si="166"/>
        <v>No Build Required</v>
      </c>
      <c r="AI887" s="13" t="s">
        <v>4508</v>
      </c>
      <c r="AJ887" s="13" t="s">
        <v>4508</v>
      </c>
      <c r="AK887" s="84" t="str">
        <f>IF(Q887="",IF(U887="N","N/A",IF(AL887="","TBD",IF(AL887="N/A","N/A",IF(ISNUMBER(AL887),"Complete","")))),"Removed")</f>
        <v>Complete</v>
      </c>
      <c r="AL887" s="94">
        <v>41190</v>
      </c>
      <c r="AM887" s="89" t="str">
        <f>IF(Q887="",IF(AO887="","TBD",IF(AO887="N/A","N/A",IF(ISNUMBER(AO887),"Complete","TBD"))),"N/A")</f>
        <v>Complete</v>
      </c>
      <c r="AN887" s="2"/>
      <c r="AO887" s="94">
        <v>40844</v>
      </c>
      <c r="AP887" s="97" t="str">
        <f>IF(Q887="",IF(AK887="Complete",IF(AM887="TBD","Waiting on Router","Ready"),"Pending Fiber Completion"),"Removed")</f>
        <v>Ready</v>
      </c>
      <c r="AQ887" s="2"/>
      <c r="AR887" s="4"/>
      <c r="AS887" s="7">
        <v>1</v>
      </c>
      <c r="AT887" s="2"/>
      <c r="AU887" s="2"/>
      <c r="AV887" s="4"/>
    </row>
    <row r="888" spans="1:48">
      <c r="A888" s="2"/>
      <c r="B888" s="73" t="s">
        <v>2481</v>
      </c>
      <c r="C888" s="73" t="s">
        <v>146</v>
      </c>
      <c r="D888" s="73" t="s">
        <v>763</v>
      </c>
      <c r="E888" s="4" t="s">
        <v>2725</v>
      </c>
      <c r="F888" s="73" t="s">
        <v>507</v>
      </c>
      <c r="G888" s="73" t="s">
        <v>4852</v>
      </c>
      <c r="H888" s="4" t="s">
        <v>508</v>
      </c>
      <c r="I888" s="4" t="s">
        <v>509</v>
      </c>
      <c r="J888" s="4"/>
      <c r="K888" s="4" t="s">
        <v>2946</v>
      </c>
      <c r="L888" s="4"/>
      <c r="M888" s="4"/>
      <c r="N888" s="4" t="s">
        <v>4192</v>
      </c>
      <c r="O888" s="4">
        <v>688</v>
      </c>
      <c r="P888" s="4"/>
      <c r="Q888" s="4"/>
      <c r="R888" s="4" t="s">
        <v>2727</v>
      </c>
      <c r="S888" s="4" t="s">
        <v>2712</v>
      </c>
      <c r="T888" s="2">
        <v>40877</v>
      </c>
      <c r="U888" s="86" t="str">
        <f t="shared" si="162"/>
        <v>Y</v>
      </c>
      <c r="V888" s="86" t="str">
        <f t="shared" si="167"/>
        <v>Y</v>
      </c>
      <c r="W888" s="34">
        <v>31721.26</v>
      </c>
      <c r="X888" s="4" t="s">
        <v>2756</v>
      </c>
      <c r="Y888" s="2"/>
      <c r="Z888" s="2">
        <v>40991</v>
      </c>
      <c r="AA888" s="84" t="str">
        <f t="shared" si="163"/>
        <v>Y</v>
      </c>
      <c r="AB888" s="35">
        <v>5539</v>
      </c>
      <c r="AC888" s="15">
        <f t="shared" si="164"/>
        <v>5539</v>
      </c>
      <c r="AD888" s="2">
        <v>41183</v>
      </c>
      <c r="AE888" s="92" t="str">
        <f t="shared" si="165"/>
        <v>Complete</v>
      </c>
      <c r="AF888" s="2">
        <v>41019</v>
      </c>
      <c r="AG888" s="4" t="s">
        <v>697</v>
      </c>
      <c r="AH888" s="89" t="str">
        <f t="shared" si="166"/>
        <v>Complete</v>
      </c>
      <c r="AI888" s="2">
        <v>41074</v>
      </c>
      <c r="AJ888" s="2">
        <v>41185</v>
      </c>
      <c r="AK888" s="84" t="str">
        <f>IF(Q888="",IF(U888="N","N/A",IF(AL888="","TBD",IF(AL888="N/A","N/A",IF(ISNUMBER(AL888),"Complete","")))),"Removed")</f>
        <v>Complete</v>
      </c>
      <c r="AL888" s="94">
        <v>41180</v>
      </c>
      <c r="AM888" s="89" t="str">
        <f>IF(Q888="",IF(AO888="","TBD",IF(AO888="N/A","N/A",IF(ISNUMBER(AO888),"Complete","TBD"))),"N/A")</f>
        <v>Complete</v>
      </c>
      <c r="AN888" s="13">
        <v>41187</v>
      </c>
      <c r="AO888" s="94">
        <v>40847</v>
      </c>
      <c r="AP888" s="97" t="str">
        <f>IF(Q888="",IF(AK888="Complete",IF(AM888="TBD","Waiting on Router","Ready"),"Pending Fiber Completion"),"Removed")</f>
        <v>Ready</v>
      </c>
      <c r="AQ888" s="13">
        <v>41187</v>
      </c>
      <c r="AR888" s="4"/>
      <c r="AS888" s="7">
        <v>1</v>
      </c>
      <c r="AT888" s="2"/>
      <c r="AU888" s="2"/>
      <c r="AV888" s="4"/>
    </row>
    <row r="889" spans="1:48">
      <c r="A889" s="2"/>
      <c r="B889" s="73" t="s">
        <v>2482</v>
      </c>
      <c r="C889" s="73" t="s">
        <v>146</v>
      </c>
      <c r="D889" s="73" t="s">
        <v>763</v>
      </c>
      <c r="E889" s="4" t="s">
        <v>2725</v>
      </c>
      <c r="F889" s="73" t="s">
        <v>512</v>
      </c>
      <c r="G889" s="73" t="s">
        <v>4852</v>
      </c>
      <c r="H889" s="4" t="s">
        <v>513</v>
      </c>
      <c r="I889" s="4" t="s">
        <v>514</v>
      </c>
      <c r="J889" s="4"/>
      <c r="K889" s="4" t="s">
        <v>2945</v>
      </c>
      <c r="L889" s="4"/>
      <c r="M889" s="4"/>
      <c r="N889" s="4" t="s">
        <v>4806</v>
      </c>
      <c r="O889" s="4">
        <v>687</v>
      </c>
      <c r="P889" s="4"/>
      <c r="Q889" s="4"/>
      <c r="R889" s="4" t="s">
        <v>2727</v>
      </c>
      <c r="S889" s="4" t="s">
        <v>2712</v>
      </c>
      <c r="T889" s="2">
        <v>40884</v>
      </c>
      <c r="U889" s="86" t="str">
        <f t="shared" si="162"/>
        <v>Y</v>
      </c>
      <c r="V889" s="86" t="str">
        <f t="shared" si="167"/>
        <v>Y</v>
      </c>
      <c r="W889" s="34">
        <v>17857.66</v>
      </c>
      <c r="X889" s="4" t="s">
        <v>2756</v>
      </c>
      <c r="Y889" s="2"/>
      <c r="Z889" s="2">
        <v>40991</v>
      </c>
      <c r="AA889" s="84" t="str">
        <f t="shared" si="163"/>
        <v>Y</v>
      </c>
      <c r="AB889" s="35">
        <v>1731</v>
      </c>
      <c r="AC889" s="15">
        <f t="shared" si="164"/>
        <v>1731</v>
      </c>
      <c r="AD889" s="2">
        <v>41183</v>
      </c>
      <c r="AE889" s="92" t="str">
        <f t="shared" si="165"/>
        <v>Complete</v>
      </c>
      <c r="AF889" s="2">
        <v>41031</v>
      </c>
      <c r="AG889" s="4" t="s">
        <v>697</v>
      </c>
      <c r="AH889" s="89" t="str">
        <f t="shared" si="166"/>
        <v>Complete</v>
      </c>
      <c r="AI889" s="2">
        <v>41101</v>
      </c>
      <c r="AJ889" s="2">
        <v>41311</v>
      </c>
      <c r="AK889" s="84" t="str">
        <f>IF(Q889="",IF(U889="N","N/A",IF(AL889="","TBD",IF(AL889="N/A","N/A",IF(ISNUMBER(AL889),"Complete","")))),"Removed")</f>
        <v>Complete</v>
      </c>
      <c r="AL889" s="94">
        <v>41178</v>
      </c>
      <c r="AM889" s="89" t="str">
        <f>IF(Q889="",IF(AO889="","TBD",IF(AO889="N/A","N/A",IF(ISNUMBER(AO889),"Complete","TBD"))),"N/A")</f>
        <v>Complete</v>
      </c>
      <c r="AN889" s="1">
        <v>41180</v>
      </c>
      <c r="AO889" s="94">
        <v>41039</v>
      </c>
      <c r="AP889" s="97" t="str">
        <f>IF(Q889="",IF(AK889="Complete",IF(AM889="TBD","Waiting on Router","Ready"),"Pending Fiber Completion"),"Removed")</f>
        <v>Ready</v>
      </c>
      <c r="AQ889" s="1">
        <v>41180</v>
      </c>
      <c r="AR889" s="4"/>
      <c r="AS889" s="7">
        <v>1</v>
      </c>
      <c r="AT889" s="2"/>
      <c r="AU889" s="2"/>
      <c r="AV889" s="4"/>
    </row>
    <row r="890" spans="1:48">
      <c r="A890" s="2"/>
      <c r="B890" s="73" t="s">
        <v>2483</v>
      </c>
      <c r="C890" s="73" t="s">
        <v>146</v>
      </c>
      <c r="D890" s="73" t="s">
        <v>763</v>
      </c>
      <c r="E890" s="4" t="s">
        <v>2725</v>
      </c>
      <c r="F890" s="73" t="s">
        <v>532</v>
      </c>
      <c r="G890" s="73" t="s">
        <v>4852</v>
      </c>
      <c r="H890" s="4" t="s">
        <v>533</v>
      </c>
      <c r="I890" s="4" t="s">
        <v>534</v>
      </c>
      <c r="J890" s="4"/>
      <c r="K890" s="4" t="s">
        <v>2944</v>
      </c>
      <c r="L890" s="4"/>
      <c r="M890" s="4"/>
      <c r="N890" s="4" t="s">
        <v>4143</v>
      </c>
      <c r="O890" s="4">
        <v>835</v>
      </c>
      <c r="P890" s="4"/>
      <c r="Q890" s="4"/>
      <c r="R890" s="4" t="s">
        <v>2727</v>
      </c>
      <c r="S890" s="4" t="s">
        <v>2712</v>
      </c>
      <c r="T890" s="2">
        <v>40865</v>
      </c>
      <c r="U890" s="86" t="str">
        <f t="shared" si="162"/>
        <v>Y</v>
      </c>
      <c r="V890" s="86" t="str">
        <f t="shared" si="167"/>
        <v>Y</v>
      </c>
      <c r="W890" s="34">
        <v>320815.84000000003</v>
      </c>
      <c r="X890" s="4" t="s">
        <v>697</v>
      </c>
      <c r="Y890" s="2">
        <v>40954</v>
      </c>
      <c r="Z890" s="2">
        <v>40994</v>
      </c>
      <c r="AA890" s="84" t="str">
        <f t="shared" si="163"/>
        <v>Y</v>
      </c>
      <c r="AB890" s="35">
        <v>29526</v>
      </c>
      <c r="AC890" s="15">
        <f t="shared" si="164"/>
        <v>29526</v>
      </c>
      <c r="AD890" s="2">
        <v>41214</v>
      </c>
      <c r="AE890" s="92" t="str">
        <f t="shared" si="165"/>
        <v>Complete</v>
      </c>
      <c r="AF890" s="2">
        <v>41270</v>
      </c>
      <c r="AG890" s="4" t="s">
        <v>697</v>
      </c>
      <c r="AH890" s="89" t="str">
        <f t="shared" si="166"/>
        <v>Complete</v>
      </c>
      <c r="AI890" s="2">
        <v>41324</v>
      </c>
      <c r="AJ890" s="2">
        <v>41324</v>
      </c>
      <c r="AK890" s="84" t="str">
        <f>IF(Q890="",IF(U890="N","N/A",IF(AL890="","TBD",IF(AL890="N/A","N/A",IF(ISNUMBER(AL890),"Complete","")))),"Removed")</f>
        <v>Complete</v>
      </c>
      <c r="AL890" s="94">
        <v>41334</v>
      </c>
      <c r="AM890" s="89" t="str">
        <f>IF(Q890="",IF(AO890="","TBD",IF(AO890="N/A","N/A",IF(ISNUMBER(AO890),"Complete","TBD"))),"N/A")</f>
        <v>Complete</v>
      </c>
      <c r="AN890" s="2">
        <v>41334</v>
      </c>
      <c r="AO890" s="94">
        <v>41136</v>
      </c>
      <c r="AP890" s="97" t="str">
        <f>IF(Q890="",IF(AK890="Complete",IF(AM890="TBD","Waiting on Router","Ready"),"Pending Fiber Completion"),"Removed")</f>
        <v>Ready</v>
      </c>
      <c r="AQ890" s="2"/>
      <c r="AR890" s="4"/>
      <c r="AS890" s="7">
        <v>1</v>
      </c>
      <c r="AT890" s="2"/>
      <c r="AU890" s="2"/>
      <c r="AV890" s="4"/>
    </row>
    <row r="891" spans="1:48">
      <c r="A891" s="1"/>
      <c r="B891" s="74" t="s">
        <v>2484</v>
      </c>
      <c r="C891" s="74" t="s">
        <v>146</v>
      </c>
      <c r="D891" s="74" t="s">
        <v>761</v>
      </c>
      <c r="E891" s="9" t="s">
        <v>2725</v>
      </c>
      <c r="F891" s="79" t="s">
        <v>147</v>
      </c>
      <c r="G891" s="74" t="s">
        <v>4852</v>
      </c>
      <c r="H891" s="9" t="s">
        <v>746</v>
      </c>
      <c r="I891" s="9" t="s">
        <v>252</v>
      </c>
      <c r="J891" s="9">
        <v>25832</v>
      </c>
      <c r="K891" s="9" t="s">
        <v>2943</v>
      </c>
      <c r="L891" s="7" t="s">
        <v>3938</v>
      </c>
      <c r="M891" s="9" t="s">
        <v>3939</v>
      </c>
      <c r="N891" s="9" t="s">
        <v>4625</v>
      </c>
      <c r="O891" s="9">
        <v>1382</v>
      </c>
      <c r="P891" s="9"/>
      <c r="Q891" s="7"/>
      <c r="R891" s="7" t="s">
        <v>2727</v>
      </c>
      <c r="S891" s="9"/>
      <c r="T891" s="1">
        <v>40877</v>
      </c>
      <c r="U891" s="87" t="str">
        <f t="shared" si="162"/>
        <v>Y</v>
      </c>
      <c r="V891" s="87" t="str">
        <f t="shared" si="167"/>
        <v>Y</v>
      </c>
      <c r="W891" s="32">
        <v>14249.87</v>
      </c>
      <c r="X891" s="9" t="s">
        <v>2756</v>
      </c>
      <c r="Y891" s="1"/>
      <c r="Z891" s="1">
        <v>40917</v>
      </c>
      <c r="AA891" s="84" t="str">
        <f t="shared" si="163"/>
        <v>Y</v>
      </c>
      <c r="AB891" s="33">
        <v>1203</v>
      </c>
      <c r="AC891" s="15">
        <f t="shared" si="164"/>
        <v>1203</v>
      </c>
      <c r="AD891" s="1">
        <v>41214</v>
      </c>
      <c r="AE891" s="92" t="str">
        <f t="shared" si="165"/>
        <v>Complete</v>
      </c>
      <c r="AF891" s="1">
        <v>40938</v>
      </c>
      <c r="AG891" s="9" t="s">
        <v>2756</v>
      </c>
      <c r="AH891" s="89" t="str">
        <f t="shared" si="166"/>
        <v>No Build Required</v>
      </c>
      <c r="AI891" s="13" t="s">
        <v>4508</v>
      </c>
      <c r="AJ891" s="13" t="s">
        <v>4508</v>
      </c>
      <c r="AK891" s="84" t="str">
        <f>IF(Q891="",IF(U891="N","N/A",IF(AL891="","TBD",IF(AL891="N/A","N/A",IF(ISNUMBER(AL891),"Complete","")))),"Removed")</f>
        <v>Complete</v>
      </c>
      <c r="AL891" s="93">
        <v>40938</v>
      </c>
      <c r="AM891" s="89" t="str">
        <f>IF(Q891="",IF(AO891="","TBD",IF(AO891="N/A","N/A",IF(ISNUMBER(AO891),"Complete","TBD"))),"N/A")</f>
        <v>Complete</v>
      </c>
      <c r="AN891" s="1">
        <v>40949</v>
      </c>
      <c r="AO891" s="93">
        <v>40939</v>
      </c>
      <c r="AP891" s="97" t="str">
        <f>IF(Q891="",IF(AK891="Complete",IF(AM891="TBD","Waiting on Router","Ready"),"Pending Fiber Completion"),"Removed")</f>
        <v>Ready</v>
      </c>
      <c r="AQ891" s="1">
        <v>40949</v>
      </c>
      <c r="AR891" s="7"/>
      <c r="AS891" s="9">
        <v>1</v>
      </c>
      <c r="AT891" s="1"/>
      <c r="AU891" s="1"/>
      <c r="AV891" s="7"/>
    </row>
    <row r="892" spans="1:48">
      <c r="A892" s="1"/>
      <c r="B892" s="72" t="s">
        <v>2485</v>
      </c>
      <c r="C892" s="72" t="s">
        <v>146</v>
      </c>
      <c r="D892" s="72" t="s">
        <v>765</v>
      </c>
      <c r="E892" s="8" t="s">
        <v>2725</v>
      </c>
      <c r="F892" s="73" t="s">
        <v>250</v>
      </c>
      <c r="G892" s="72" t="s">
        <v>4852</v>
      </c>
      <c r="H892" s="8" t="s">
        <v>251</v>
      </c>
      <c r="I892" s="8" t="s">
        <v>252</v>
      </c>
      <c r="J892" s="8">
        <v>25813</v>
      </c>
      <c r="K892" s="8" t="s">
        <v>2942</v>
      </c>
      <c r="L892" s="4" t="s">
        <v>4013</v>
      </c>
      <c r="M892" s="8"/>
      <c r="N892" s="8" t="s">
        <v>4498</v>
      </c>
      <c r="O892" s="8">
        <v>654</v>
      </c>
      <c r="P892" s="8"/>
      <c r="Q892" s="4"/>
      <c r="R892" s="4" t="s">
        <v>2727</v>
      </c>
      <c r="S892" s="8" t="s">
        <v>1727</v>
      </c>
      <c r="T892" s="1">
        <v>40857</v>
      </c>
      <c r="U892" s="77" t="str">
        <f t="shared" si="162"/>
        <v>Y</v>
      </c>
      <c r="V892" s="77" t="str">
        <f t="shared" si="167"/>
        <v>Y</v>
      </c>
      <c r="W892" s="32">
        <v>12773.22</v>
      </c>
      <c r="X892" s="8" t="s">
        <v>2756</v>
      </c>
      <c r="Y892" s="1"/>
      <c r="Z892" s="1">
        <v>40863</v>
      </c>
      <c r="AA892" s="84" t="str">
        <f t="shared" si="163"/>
        <v>Y</v>
      </c>
      <c r="AB892" s="33">
        <v>2493</v>
      </c>
      <c r="AC892" s="15">
        <f t="shared" si="164"/>
        <v>2493</v>
      </c>
      <c r="AD892" s="1">
        <v>41214</v>
      </c>
      <c r="AE892" s="92" t="str">
        <f t="shared" si="165"/>
        <v>Complete</v>
      </c>
      <c r="AF892" s="1">
        <v>40905</v>
      </c>
      <c r="AG892" s="8" t="s">
        <v>2756</v>
      </c>
      <c r="AH892" s="89" t="str">
        <f t="shared" si="166"/>
        <v>No Build Required</v>
      </c>
      <c r="AI892" s="13" t="s">
        <v>4508</v>
      </c>
      <c r="AJ892" s="13" t="s">
        <v>4508</v>
      </c>
      <c r="AK892" s="84" t="str">
        <f>IF(Q892="",IF(U892="N","N/A",IF(AL892="","TBD",IF(AL892="N/A","N/A",IF(ISNUMBER(AL892),"Complete","")))),"Removed")</f>
        <v>Complete</v>
      </c>
      <c r="AL892" s="93">
        <v>40905</v>
      </c>
      <c r="AM892" s="89" t="str">
        <f>IF(Q892="",IF(AO892="","TBD",IF(AO892="N/A","N/A",IF(ISNUMBER(AO892),"Complete","TBD"))),"N/A")</f>
        <v>Complete</v>
      </c>
      <c r="AN892" s="1">
        <v>41004</v>
      </c>
      <c r="AO892" s="93">
        <v>40998</v>
      </c>
      <c r="AP892" s="97" t="str">
        <f>IF(Q892="",IF(AK892="Complete",IF(AM892="TBD","Waiting on Router","Ready"),"Pending Fiber Completion"),"Removed")</f>
        <v>Ready</v>
      </c>
      <c r="AQ892" s="1">
        <v>41004</v>
      </c>
      <c r="AR892" s="4"/>
      <c r="AS892" s="9">
        <v>1</v>
      </c>
      <c r="AT892" s="1"/>
      <c r="AU892" s="1"/>
      <c r="AV892" s="4"/>
    </row>
    <row r="893" spans="1:48">
      <c r="A893" s="1"/>
      <c r="B893" s="72" t="s">
        <v>2486</v>
      </c>
      <c r="C893" s="72" t="s">
        <v>146</v>
      </c>
      <c r="D893" s="72" t="s">
        <v>710</v>
      </c>
      <c r="E893" s="8" t="s">
        <v>2725</v>
      </c>
      <c r="F893" s="73" t="s">
        <v>4850</v>
      </c>
      <c r="G893" s="72" t="s">
        <v>4852</v>
      </c>
      <c r="H893" s="8" t="s">
        <v>103</v>
      </c>
      <c r="I893" s="8" t="s">
        <v>104</v>
      </c>
      <c r="J893" s="8">
        <v>25801</v>
      </c>
      <c r="K893" s="8" t="s">
        <v>2941</v>
      </c>
      <c r="L893" s="4" t="s">
        <v>3820</v>
      </c>
      <c r="M893" s="8" t="s">
        <v>3832</v>
      </c>
      <c r="N893" s="8" t="s">
        <v>4282</v>
      </c>
      <c r="O893" s="8">
        <v>1082</v>
      </c>
      <c r="P893" s="8"/>
      <c r="Q893" s="4"/>
      <c r="R893" s="4" t="s">
        <v>2727</v>
      </c>
      <c r="S893" s="8" t="s">
        <v>2714</v>
      </c>
      <c r="T893" s="1">
        <v>40878</v>
      </c>
      <c r="U893" s="77" t="str">
        <f t="shared" si="162"/>
        <v>Y</v>
      </c>
      <c r="V893" s="77" t="str">
        <f t="shared" si="167"/>
        <v>Y</v>
      </c>
      <c r="W893" s="32">
        <v>135027.34</v>
      </c>
      <c r="X893" s="8" t="s">
        <v>2756</v>
      </c>
      <c r="Y893" s="1"/>
      <c r="Z893" s="1">
        <v>40890</v>
      </c>
      <c r="AA893" s="84" t="str">
        <f t="shared" si="163"/>
        <v>Y</v>
      </c>
      <c r="AB893" s="33">
        <v>17879</v>
      </c>
      <c r="AC893" s="15">
        <f t="shared" si="164"/>
        <v>17879</v>
      </c>
      <c r="AD893" s="1">
        <v>41214</v>
      </c>
      <c r="AE893" s="92" t="str">
        <f t="shared" si="165"/>
        <v>Complete</v>
      </c>
      <c r="AF893" s="1">
        <v>41169</v>
      </c>
      <c r="AG893" s="8" t="s">
        <v>2756</v>
      </c>
      <c r="AH893" s="89" t="str">
        <f t="shared" si="166"/>
        <v>No Build Required</v>
      </c>
      <c r="AI893" s="13" t="s">
        <v>4508</v>
      </c>
      <c r="AJ893" s="13" t="s">
        <v>4508</v>
      </c>
      <c r="AK893" s="84" t="str">
        <f>IF(Q893="",IF(U893="N","N/A",IF(AL893="","TBD",IF(AL893="N/A","N/A",IF(ISNUMBER(AL893),"Complete","")))),"Removed")</f>
        <v>Complete</v>
      </c>
      <c r="AL893" s="93">
        <v>41169</v>
      </c>
      <c r="AM893" s="89" t="str">
        <f>IF(Q893="",IF(AO893="","TBD",IF(AO893="N/A","N/A",IF(ISNUMBER(AO893),"Complete","TBD"))),"N/A")</f>
        <v>Complete</v>
      </c>
      <c r="AN893" s="1">
        <v>41173</v>
      </c>
      <c r="AO893" s="93">
        <v>40891</v>
      </c>
      <c r="AP893" s="97" t="str">
        <f>IF(Q893="",IF(AK893="Complete",IF(AM893="TBD","Waiting on Router","Ready"),"Pending Fiber Completion"),"Removed")</f>
        <v>Ready</v>
      </c>
      <c r="AQ893" s="1">
        <v>41173</v>
      </c>
      <c r="AR893" s="4"/>
      <c r="AS893" s="9">
        <v>1</v>
      </c>
      <c r="AT893" s="1"/>
      <c r="AU893" s="1"/>
      <c r="AV893" s="4"/>
    </row>
    <row r="894" spans="1:48">
      <c r="A894" s="2"/>
      <c r="B894" s="73" t="s">
        <v>2487</v>
      </c>
      <c r="C894" s="73" t="s">
        <v>146</v>
      </c>
      <c r="D894" s="73" t="s">
        <v>710</v>
      </c>
      <c r="E894" s="4" t="s">
        <v>2725</v>
      </c>
      <c r="F894" s="73" t="s">
        <v>1696</v>
      </c>
      <c r="G894" s="73" t="s">
        <v>4851</v>
      </c>
      <c r="H894" s="4" t="s">
        <v>6413</v>
      </c>
      <c r="I894" s="4" t="s">
        <v>2</v>
      </c>
      <c r="J894" s="4">
        <v>25801</v>
      </c>
      <c r="K894" s="4" t="s">
        <v>6414</v>
      </c>
      <c r="L894" s="4" t="s">
        <v>6415</v>
      </c>
      <c r="M894" s="4" t="s">
        <v>6416</v>
      </c>
      <c r="N894" s="4" t="s">
        <v>6417</v>
      </c>
      <c r="O894" s="4">
        <v>1105</v>
      </c>
      <c r="P894" s="4"/>
      <c r="Q894" s="4"/>
      <c r="R894" s="4" t="s">
        <v>6418</v>
      </c>
      <c r="S894" s="4" t="s">
        <v>2714</v>
      </c>
      <c r="T894" s="2"/>
      <c r="U894" s="77" t="str">
        <f t="shared" si="162"/>
        <v>N</v>
      </c>
      <c r="V894" s="77" t="str">
        <f t="shared" si="167"/>
        <v>N/A</v>
      </c>
      <c r="W894" s="34"/>
      <c r="X894" s="6" t="s">
        <v>4508</v>
      </c>
      <c r="Y894" s="2"/>
      <c r="Z894" s="2"/>
      <c r="AA894" s="84" t="str">
        <f t="shared" si="163"/>
        <v>N/A</v>
      </c>
      <c r="AB894" s="35">
        <v>0</v>
      </c>
      <c r="AC894" s="15">
        <f t="shared" si="164"/>
        <v>0</v>
      </c>
      <c r="AD894" s="2">
        <v>41214</v>
      </c>
      <c r="AE894" s="92" t="str">
        <f t="shared" si="165"/>
        <v>N/A</v>
      </c>
      <c r="AF894" s="2"/>
      <c r="AG894" s="4" t="s">
        <v>2756</v>
      </c>
      <c r="AH894" s="89" t="str">
        <f t="shared" si="166"/>
        <v>No Build Required</v>
      </c>
      <c r="AI894" s="13" t="s">
        <v>4508</v>
      </c>
      <c r="AJ894" s="13" t="s">
        <v>4508</v>
      </c>
      <c r="AK894" s="84" t="str">
        <f>IF(Q894="",IF(U894="N","N/A",IF(AL894="","TBD",IF(AL894="N/A","N/A",IF(ISNUMBER(AL894),"Complete","")))),"Removed")</f>
        <v>N/A</v>
      </c>
      <c r="AL894" s="93" t="s">
        <v>4508</v>
      </c>
      <c r="AM894" s="89" t="str">
        <f>IF(Q894="",IF(AO894="","TBD",IF(AO894="N/A","N/A",IF(ISNUMBER(AO894),"Complete","TBD"))),"N/A")</f>
        <v>Complete</v>
      </c>
      <c r="AN894" s="2">
        <v>40941</v>
      </c>
      <c r="AO894" s="94">
        <v>40933</v>
      </c>
      <c r="AP894" s="97" t="str">
        <f>IF(Q894="",IF(AK894="N/A",IF(AM894="TBD","Waiting on Router","Ready"),"TBD"),"Removed")</f>
        <v>Ready</v>
      </c>
      <c r="AQ894" s="2">
        <v>40941</v>
      </c>
      <c r="AR894" s="4"/>
      <c r="AS894" s="7">
        <v>1</v>
      </c>
      <c r="AT894" s="2"/>
      <c r="AU894" s="2"/>
      <c r="AV894" s="4"/>
    </row>
    <row r="895" spans="1:48">
      <c r="A895" s="1"/>
      <c r="B895" s="72" t="s">
        <v>2488</v>
      </c>
      <c r="C895" s="72" t="s">
        <v>146</v>
      </c>
      <c r="D895" s="72" t="s">
        <v>710</v>
      </c>
      <c r="E895" s="8" t="s">
        <v>2725</v>
      </c>
      <c r="F895" s="73" t="s">
        <v>4769</v>
      </c>
      <c r="G895" s="72" t="s">
        <v>4852</v>
      </c>
      <c r="H895" s="8" t="s">
        <v>1744</v>
      </c>
      <c r="I895" s="8"/>
      <c r="J895" s="8"/>
      <c r="K895" s="8"/>
      <c r="L895" s="4" t="s">
        <v>3821</v>
      </c>
      <c r="M895" s="8" t="s">
        <v>3833</v>
      </c>
      <c r="N895" s="8" t="s">
        <v>4268</v>
      </c>
      <c r="O895" s="8">
        <v>1086</v>
      </c>
      <c r="P895" s="8"/>
      <c r="Q895" s="4"/>
      <c r="R895" s="4" t="s">
        <v>2727</v>
      </c>
      <c r="S895" s="8" t="s">
        <v>2714</v>
      </c>
      <c r="T895" s="1">
        <v>40878</v>
      </c>
      <c r="U895" s="77" t="str">
        <f t="shared" si="162"/>
        <v>Y</v>
      </c>
      <c r="V895" s="77" t="str">
        <f t="shared" si="167"/>
        <v>Y</v>
      </c>
      <c r="W895" s="32">
        <v>23626.54</v>
      </c>
      <c r="X895" s="8" t="s">
        <v>2756</v>
      </c>
      <c r="Y895" s="1"/>
      <c r="Z895" s="1">
        <v>40991</v>
      </c>
      <c r="AA895" s="84" t="str">
        <f t="shared" si="163"/>
        <v>Y</v>
      </c>
      <c r="AB895" s="33">
        <v>2799</v>
      </c>
      <c r="AC895" s="15">
        <f t="shared" si="164"/>
        <v>2799</v>
      </c>
      <c r="AD895" s="1">
        <v>41214</v>
      </c>
      <c r="AE895" s="92" t="str">
        <f t="shared" si="165"/>
        <v>Complete</v>
      </c>
      <c r="AF895" s="1">
        <v>41131</v>
      </c>
      <c r="AG895" s="8" t="s">
        <v>697</v>
      </c>
      <c r="AH895" s="89" t="str">
        <f t="shared" si="166"/>
        <v>Complete</v>
      </c>
      <c r="AI895" s="1">
        <v>41115</v>
      </c>
      <c r="AJ895" s="1">
        <v>41220</v>
      </c>
      <c r="AK895" s="84" t="str">
        <f>IF(Q895="",IF(U895="N","N/A",IF(AL895="","TBD",IF(AL895="N/A","N/A",IF(ISNUMBER(AL895),"Complete","")))),"Removed")</f>
        <v>Complete</v>
      </c>
      <c r="AL895" s="94">
        <v>41173</v>
      </c>
      <c r="AM895" s="89" t="str">
        <f>IF(Q895="",IF(AO895="","TBD",IF(AO895="N/A","N/A",IF(ISNUMBER(AO895),"Complete","TBD"))),"N/A")</f>
        <v>Complete</v>
      </c>
      <c r="AN895" s="1">
        <v>41180</v>
      </c>
      <c r="AO895" s="93">
        <v>40913</v>
      </c>
      <c r="AP895" s="97" t="str">
        <f>IF(Q895="",IF(AK895="Complete",IF(AM895="TBD","Waiting on Router","Ready"),"Pending Fiber Completion"),"Removed")</f>
        <v>Ready</v>
      </c>
      <c r="AQ895" s="1">
        <v>41180</v>
      </c>
      <c r="AR895" s="4" t="s">
        <v>4897</v>
      </c>
      <c r="AS895" s="9">
        <v>1</v>
      </c>
      <c r="AT895" s="1"/>
      <c r="AU895" s="1"/>
      <c r="AV895" s="4"/>
    </row>
    <row r="896" spans="1:48" ht="31.5">
      <c r="A896" s="2"/>
      <c r="B896" s="73" t="s">
        <v>2489</v>
      </c>
      <c r="C896" s="73" t="s">
        <v>146</v>
      </c>
      <c r="D896" s="73" t="s">
        <v>710</v>
      </c>
      <c r="E896" s="4" t="s">
        <v>2725</v>
      </c>
      <c r="F896" s="73" t="s">
        <v>6881</v>
      </c>
      <c r="G896" s="73" t="s">
        <v>4852</v>
      </c>
      <c r="H896" s="4" t="s">
        <v>2753</v>
      </c>
      <c r="I896" s="4" t="s">
        <v>97</v>
      </c>
      <c r="J896" s="4">
        <v>25209</v>
      </c>
      <c r="K896" s="4" t="s">
        <v>2940</v>
      </c>
      <c r="L896" s="4" t="s">
        <v>3822</v>
      </c>
      <c r="M896" s="4" t="s">
        <v>3834</v>
      </c>
      <c r="N896" s="4" t="s">
        <v>4334</v>
      </c>
      <c r="O896" s="4">
        <v>1075</v>
      </c>
      <c r="P896" s="4"/>
      <c r="Q896" s="4"/>
      <c r="R896" s="4" t="s">
        <v>2727</v>
      </c>
      <c r="S896" s="4" t="s">
        <v>2714</v>
      </c>
      <c r="T896" s="2">
        <v>40833</v>
      </c>
      <c r="U896" s="86" t="str">
        <f t="shared" si="162"/>
        <v>Y</v>
      </c>
      <c r="V896" s="86" t="str">
        <f t="shared" si="167"/>
        <v>Y</v>
      </c>
      <c r="W896" s="34" t="s">
        <v>6913</v>
      </c>
      <c r="X896" s="4" t="s">
        <v>697</v>
      </c>
      <c r="Y896" s="2">
        <v>40879</v>
      </c>
      <c r="Z896" s="2">
        <v>40994</v>
      </c>
      <c r="AA896" s="84" t="str">
        <f t="shared" si="163"/>
        <v>Y</v>
      </c>
      <c r="AB896" s="35">
        <v>8730</v>
      </c>
      <c r="AC896" s="15">
        <f t="shared" si="164"/>
        <v>8730</v>
      </c>
      <c r="AD896" s="2">
        <v>41214</v>
      </c>
      <c r="AE896" s="92" t="str">
        <f t="shared" si="165"/>
        <v>Complete</v>
      </c>
      <c r="AF896" s="2">
        <v>41054</v>
      </c>
      <c r="AG896" s="4" t="s">
        <v>2756</v>
      </c>
      <c r="AH896" s="89" t="str">
        <f t="shared" si="166"/>
        <v>No Build Required</v>
      </c>
      <c r="AI896" s="13" t="s">
        <v>4508</v>
      </c>
      <c r="AJ896" s="13" t="s">
        <v>4508</v>
      </c>
      <c r="AK896" s="84" t="str">
        <f>IF(Q896="",IF(U896="N","N/A",IF(AL896="","TBD",IF(AL896="N/A","N/A",IF(ISNUMBER(AL896),"Complete","")))),"Removed")</f>
        <v>Complete</v>
      </c>
      <c r="AL896" s="94">
        <v>41054</v>
      </c>
      <c r="AM896" s="89" t="str">
        <f>IF(Q896="",IF(AO896="","TBD",IF(AO896="N/A","N/A",IF(ISNUMBER(AO896),"Complete","TBD"))),"N/A")</f>
        <v>Complete</v>
      </c>
      <c r="AN896" s="2">
        <v>41068</v>
      </c>
      <c r="AO896" s="94">
        <v>40927</v>
      </c>
      <c r="AP896" s="97" t="str">
        <f>IF(Q896="",IF(AK896="Complete",IF(AM896="TBD","Waiting on Router","Ready"),"Pending Fiber Completion"),"Removed")</f>
        <v>Ready</v>
      </c>
      <c r="AQ896" s="2">
        <v>41068</v>
      </c>
      <c r="AR896" s="4"/>
      <c r="AS896" s="7">
        <v>1</v>
      </c>
      <c r="AT896" s="2"/>
      <c r="AU896" s="2"/>
      <c r="AV896" s="4"/>
    </row>
    <row r="897" spans="1:48">
      <c r="A897" s="10"/>
      <c r="B897" s="78" t="s">
        <v>2490</v>
      </c>
      <c r="C897" s="78" t="s">
        <v>146</v>
      </c>
      <c r="D897" s="78" t="s">
        <v>1554</v>
      </c>
      <c r="E897" s="11" t="s">
        <v>2725</v>
      </c>
      <c r="F897" s="78" t="s">
        <v>1597</v>
      </c>
      <c r="G897" s="78" t="s">
        <v>4852</v>
      </c>
      <c r="H897" s="11" t="s">
        <v>5253</v>
      </c>
      <c r="I897" s="11" t="s">
        <v>104</v>
      </c>
      <c r="J897" s="11">
        <v>25801</v>
      </c>
      <c r="K897" s="11" t="s">
        <v>2939</v>
      </c>
      <c r="L897" s="11" t="s">
        <v>4414</v>
      </c>
      <c r="M897" s="11" t="s">
        <v>4415</v>
      </c>
      <c r="N897" s="11" t="s">
        <v>4472</v>
      </c>
      <c r="O897" s="11">
        <v>909</v>
      </c>
      <c r="P897" s="11" t="s">
        <v>4487</v>
      </c>
      <c r="Q897" s="11"/>
      <c r="R897" s="11" t="s">
        <v>2727</v>
      </c>
      <c r="S897" s="11" t="s">
        <v>2715</v>
      </c>
      <c r="T897" s="10">
        <v>40884</v>
      </c>
      <c r="U897" s="90" t="str">
        <f t="shared" si="162"/>
        <v>Y</v>
      </c>
      <c r="V897" s="90" t="str">
        <f t="shared" si="167"/>
        <v>Y</v>
      </c>
      <c r="W897" s="42">
        <v>39888.160000000003</v>
      </c>
      <c r="X897" s="11" t="s">
        <v>2756</v>
      </c>
      <c r="Y897" s="10"/>
      <c r="Z897" s="10">
        <v>40890</v>
      </c>
      <c r="AA897" s="84" t="str">
        <f t="shared" si="163"/>
        <v>Y</v>
      </c>
      <c r="AB897" s="43">
        <v>5404</v>
      </c>
      <c r="AC897" s="15">
        <f t="shared" si="164"/>
        <v>5404</v>
      </c>
      <c r="AD897" s="10">
        <v>41214</v>
      </c>
      <c r="AE897" s="92" t="str">
        <f t="shared" si="165"/>
        <v>Complete</v>
      </c>
      <c r="AF897" s="10">
        <v>40967</v>
      </c>
      <c r="AG897" s="11" t="s">
        <v>2756</v>
      </c>
      <c r="AH897" s="89" t="str">
        <f t="shared" si="166"/>
        <v>No Build Required</v>
      </c>
      <c r="AI897" s="13" t="s">
        <v>4508</v>
      </c>
      <c r="AJ897" s="13" t="s">
        <v>4508</v>
      </c>
      <c r="AK897" s="84" t="str">
        <f>IF(Q897="",IF(U897="N","N/A",IF(AL897="","TBD",IF(AL897="N/A","N/A",IF(ISNUMBER(AL897),"Complete","")))),"Removed")</f>
        <v>Complete</v>
      </c>
      <c r="AL897" s="96">
        <v>40967</v>
      </c>
      <c r="AM897" s="89" t="str">
        <f>IF(Q897="",IF(AO897="","TBD",IF(AO897="N/A","N/A",IF(ISNUMBER(AO897),"Complete","TBD"))),"N/A")</f>
        <v>Complete</v>
      </c>
      <c r="AN897" s="10">
        <v>40970</v>
      </c>
      <c r="AO897" s="96">
        <v>40926</v>
      </c>
      <c r="AP897" s="97" t="str">
        <f>IF(Q897="",IF(AK897="Complete",IF(AM897="TBD","Waiting on Router","Ready"),"Pending Fiber Completion"),"Removed")</f>
        <v>Ready</v>
      </c>
      <c r="AQ897" s="10">
        <v>40970</v>
      </c>
      <c r="AR897" s="11" t="s">
        <v>5254</v>
      </c>
      <c r="AS897" s="44">
        <v>1</v>
      </c>
      <c r="AT897" s="10"/>
      <c r="AU897" s="10"/>
      <c r="AV897" s="11"/>
    </row>
    <row r="898" spans="1:48">
      <c r="A898" s="10"/>
      <c r="B898" s="78" t="s">
        <v>2491</v>
      </c>
      <c r="C898" s="78" t="s">
        <v>146</v>
      </c>
      <c r="D898" s="78" t="s">
        <v>1554</v>
      </c>
      <c r="E898" s="11" t="s">
        <v>2725</v>
      </c>
      <c r="F898" s="78" t="s">
        <v>1611</v>
      </c>
      <c r="G898" s="78" t="s">
        <v>4852</v>
      </c>
      <c r="H898" s="11" t="s">
        <v>1611</v>
      </c>
      <c r="I898" s="11" t="s">
        <v>514</v>
      </c>
      <c r="J898" s="11">
        <v>25921</v>
      </c>
      <c r="K898" s="11" t="s">
        <v>2938</v>
      </c>
      <c r="L898" s="11" t="s">
        <v>4414</v>
      </c>
      <c r="M898" s="11" t="s">
        <v>4415</v>
      </c>
      <c r="N898" s="11" t="s">
        <v>4448</v>
      </c>
      <c r="O898" s="11">
        <v>905</v>
      </c>
      <c r="P898" s="11" t="s">
        <v>4456</v>
      </c>
      <c r="Q898" s="11"/>
      <c r="R898" s="11" t="s">
        <v>2727</v>
      </c>
      <c r="S898" s="11" t="s">
        <v>2715</v>
      </c>
      <c r="T898" s="10">
        <v>40878</v>
      </c>
      <c r="U898" s="90" t="str">
        <f t="shared" si="162"/>
        <v>Y</v>
      </c>
      <c r="V898" s="90" t="str">
        <f t="shared" si="167"/>
        <v>Y</v>
      </c>
      <c r="W898" s="42">
        <v>10036.6</v>
      </c>
      <c r="X898" s="11" t="s">
        <v>2756</v>
      </c>
      <c r="Y898" s="10"/>
      <c r="Z898" s="10">
        <v>40890</v>
      </c>
      <c r="AA898" s="84" t="str">
        <f t="shared" si="163"/>
        <v>Y</v>
      </c>
      <c r="AB898" s="43">
        <v>898</v>
      </c>
      <c r="AC898" s="15">
        <f t="shared" si="164"/>
        <v>898</v>
      </c>
      <c r="AD898" s="10">
        <v>41214</v>
      </c>
      <c r="AE898" s="92" t="str">
        <f t="shared" si="165"/>
        <v>Complete</v>
      </c>
      <c r="AF898" s="10">
        <v>41031</v>
      </c>
      <c r="AG898" s="11" t="s">
        <v>697</v>
      </c>
      <c r="AH898" s="89" t="str">
        <f t="shared" si="166"/>
        <v>Complete</v>
      </c>
      <c r="AI898" s="10">
        <v>41124</v>
      </c>
      <c r="AJ898" s="10">
        <v>41194</v>
      </c>
      <c r="AK898" s="84" t="str">
        <f>IF(Q898="",IF(U898="N","N/A",IF(AL898="","TBD",IF(AL898="N/A","N/A",IF(ISNUMBER(AL898),"Complete","")))),"Removed")</f>
        <v>Complete</v>
      </c>
      <c r="AL898" s="96">
        <v>41207</v>
      </c>
      <c r="AM898" s="89" t="str">
        <f>IF(Q898="",IF(AO898="","TBD",IF(AO898="N/A","N/A",IF(ISNUMBER(AO898),"Complete","TBD"))),"N/A")</f>
        <v>Complete</v>
      </c>
      <c r="AN898" s="10"/>
      <c r="AO898" s="96">
        <v>40926</v>
      </c>
      <c r="AP898" s="97" t="str">
        <f>IF(Q898="",IF(AK898="Complete",IF(AM898="TBD","Waiting on Router","Ready"),"Pending Fiber Completion"),"Removed")</f>
        <v>Ready</v>
      </c>
      <c r="AQ898" s="10"/>
      <c r="AR898" s="11"/>
      <c r="AS898" s="44">
        <v>1</v>
      </c>
      <c r="AT898" s="10"/>
      <c r="AU898" s="10"/>
      <c r="AV898" s="11"/>
    </row>
    <row r="899" spans="1:48" ht="31.5">
      <c r="A899" s="10"/>
      <c r="B899" s="78" t="s">
        <v>4581</v>
      </c>
      <c r="C899" s="78" t="s">
        <v>146</v>
      </c>
      <c r="D899" s="78" t="s">
        <v>4562</v>
      </c>
      <c r="E899" s="11" t="s">
        <v>2725</v>
      </c>
      <c r="F899" s="78" t="s">
        <v>4582</v>
      </c>
      <c r="G899" s="78" t="s">
        <v>4851</v>
      </c>
      <c r="H899" s="11" t="s">
        <v>6419</v>
      </c>
      <c r="I899" s="11" t="s">
        <v>6420</v>
      </c>
      <c r="J899" s="11">
        <v>25801</v>
      </c>
      <c r="K899" s="11" t="s">
        <v>6421</v>
      </c>
      <c r="L899" s="11" t="s">
        <v>6422</v>
      </c>
      <c r="M899" s="11" t="s">
        <v>6421</v>
      </c>
      <c r="N899" s="11" t="s">
        <v>6423</v>
      </c>
      <c r="O899" s="11">
        <v>486</v>
      </c>
      <c r="P899" s="11"/>
      <c r="Q899" s="11"/>
      <c r="R899" s="11" t="s">
        <v>4588</v>
      </c>
      <c r="S899" s="11"/>
      <c r="T899" s="10"/>
      <c r="U899" s="77" t="str">
        <f t="shared" si="162"/>
        <v>N</v>
      </c>
      <c r="V899" s="77" t="str">
        <f t="shared" si="167"/>
        <v>N/A</v>
      </c>
      <c r="W899" s="42"/>
      <c r="X899" s="11" t="s">
        <v>4508</v>
      </c>
      <c r="Y899" s="10"/>
      <c r="Z899" s="10"/>
      <c r="AA899" s="84" t="str">
        <f t="shared" si="163"/>
        <v>N/A</v>
      </c>
      <c r="AB899" s="43">
        <v>0</v>
      </c>
      <c r="AC899" s="15">
        <f t="shared" si="164"/>
        <v>0</v>
      </c>
      <c r="AD899" s="10"/>
      <c r="AE899" s="92" t="str">
        <f t="shared" si="165"/>
        <v>N/A</v>
      </c>
      <c r="AF899" s="10"/>
      <c r="AG899" s="11" t="s">
        <v>2756</v>
      </c>
      <c r="AH899" s="89" t="str">
        <f t="shared" si="166"/>
        <v>No Build Required</v>
      </c>
      <c r="AI899" s="10" t="s">
        <v>4508</v>
      </c>
      <c r="AJ899" s="10" t="s">
        <v>4508</v>
      </c>
      <c r="AK899" s="84" t="str">
        <f>IF(Q899="",IF(U899="N","N/A",IF(AL899="","TBD",IF(AL899="N/A","N/A",IF(ISNUMBER(AL899),"Complete","")))),"Removed")</f>
        <v>N/A</v>
      </c>
      <c r="AL899" s="93" t="s">
        <v>4508</v>
      </c>
      <c r="AM899" s="89" t="str">
        <f>IF(Q899="",IF(AO899="","TBD",IF(AO899="N/A","N/A",IF(ISNUMBER(AO899),"Complete","TBD"))),"N/A")</f>
        <v>Complete</v>
      </c>
      <c r="AN899" s="10"/>
      <c r="AO899" s="96">
        <v>41438</v>
      </c>
      <c r="AP899" s="97" t="str">
        <f>IF(Q899="",IF(AK899="N/A",IF(AM899="TBD","Waiting on Router","Ready"),"TBD"),"Removed")</f>
        <v>Ready</v>
      </c>
      <c r="AQ899" s="10"/>
      <c r="AR899" s="11" t="s">
        <v>6861</v>
      </c>
      <c r="AS899" s="11">
        <v>2</v>
      </c>
      <c r="AT899" s="10"/>
      <c r="AU899" s="10"/>
      <c r="AV899" s="11"/>
    </row>
    <row r="900" spans="1:48">
      <c r="A900" s="13"/>
      <c r="B900" s="78" t="s">
        <v>5161</v>
      </c>
      <c r="C900" s="78" t="s">
        <v>146</v>
      </c>
      <c r="D900" s="78" t="s">
        <v>4566</v>
      </c>
      <c r="E900" s="11" t="s">
        <v>2725</v>
      </c>
      <c r="F900" s="82" t="s">
        <v>5116</v>
      </c>
      <c r="G900" s="81" t="s">
        <v>4851</v>
      </c>
      <c r="H900" s="38" t="s">
        <v>6424</v>
      </c>
      <c r="I900" s="11" t="s">
        <v>104</v>
      </c>
      <c r="J900" s="6">
        <v>25801</v>
      </c>
      <c r="K900" s="6"/>
      <c r="L900" s="11"/>
      <c r="M900" s="6"/>
      <c r="N900" s="6" t="s">
        <v>6425</v>
      </c>
      <c r="O900" s="6">
        <v>982</v>
      </c>
      <c r="P900" s="6"/>
      <c r="Q900" s="11"/>
      <c r="R900" s="11" t="s">
        <v>5222</v>
      </c>
      <c r="S900" s="6"/>
      <c r="T900" s="13"/>
      <c r="U900" s="77" t="str">
        <f t="shared" si="162"/>
        <v>N</v>
      </c>
      <c r="V900" s="77" t="str">
        <f t="shared" si="167"/>
        <v>N/A</v>
      </c>
      <c r="W900" s="22"/>
      <c r="X900" s="6" t="s">
        <v>4508</v>
      </c>
      <c r="Y900" s="13"/>
      <c r="Z900" s="13"/>
      <c r="AA900" s="84" t="str">
        <f t="shared" si="163"/>
        <v>N/A</v>
      </c>
      <c r="AB900" s="23">
        <v>0</v>
      </c>
      <c r="AC900" s="15">
        <f t="shared" si="164"/>
        <v>0</v>
      </c>
      <c r="AD900" s="13"/>
      <c r="AE900" s="92" t="str">
        <f t="shared" si="165"/>
        <v>N/A</v>
      </c>
      <c r="AF900" s="13"/>
      <c r="AG900" s="6" t="s">
        <v>2756</v>
      </c>
      <c r="AH900" s="89" t="str">
        <f t="shared" si="166"/>
        <v>No Build Required</v>
      </c>
      <c r="AI900" s="13" t="s">
        <v>4508</v>
      </c>
      <c r="AJ900" s="13" t="s">
        <v>4508</v>
      </c>
      <c r="AK900" s="84" t="str">
        <f>IF(Q900="",IF(U900="N","N/A",IF(AL900="","TBD",IF(AL900="N/A","N/A",IF(ISNUMBER(AL900),"Complete","")))),"Removed")</f>
        <v>N/A</v>
      </c>
      <c r="AL900" s="95" t="s">
        <v>4508</v>
      </c>
      <c r="AM900" s="89" t="str">
        <f>IF(Q900="",IF(AO900="","TBD",IF(AO900="N/A","N/A",IF(ISNUMBER(AO900),"Complete","TBD"))),"N/A")</f>
        <v>Complete</v>
      </c>
      <c r="AN900" s="13"/>
      <c r="AO900" s="95">
        <v>41303</v>
      </c>
      <c r="AP900" s="97" t="str">
        <f>IF(Q900="",IF(AK900="N/A",IF(AM900="TBD","Waiting on Router","Ready"),"TBD"),"Removed")</f>
        <v>Ready</v>
      </c>
      <c r="AQ900" s="13"/>
      <c r="AR900" s="11"/>
      <c r="AS900" s="11">
        <v>2</v>
      </c>
      <c r="AT900" s="13"/>
      <c r="AU900" s="13"/>
      <c r="AV900" s="11"/>
    </row>
    <row r="901" spans="1:48">
      <c r="A901" s="13"/>
      <c r="B901" s="78" t="s">
        <v>5162</v>
      </c>
      <c r="C901" s="78" t="s">
        <v>146</v>
      </c>
      <c r="D901" s="78" t="s">
        <v>4566</v>
      </c>
      <c r="E901" s="11" t="s">
        <v>2725</v>
      </c>
      <c r="F901" s="82" t="s">
        <v>5117</v>
      </c>
      <c r="G901" s="81" t="s">
        <v>4851</v>
      </c>
      <c r="H901" s="38" t="s">
        <v>6426</v>
      </c>
      <c r="I901" s="6" t="s">
        <v>6355</v>
      </c>
      <c r="J901" s="6">
        <v>25843</v>
      </c>
      <c r="K901" s="6"/>
      <c r="L901" s="11"/>
      <c r="M901" s="6"/>
      <c r="N901" s="6" t="s">
        <v>6427</v>
      </c>
      <c r="O901" s="6">
        <v>962</v>
      </c>
      <c r="P901" s="6"/>
      <c r="Q901" s="11"/>
      <c r="R901" s="11" t="s">
        <v>5222</v>
      </c>
      <c r="S901" s="6"/>
      <c r="T901" s="13"/>
      <c r="U901" s="77" t="str">
        <f t="shared" ref="U901:U962" si="168">IF(T901="","N","Y")</f>
        <v>N</v>
      </c>
      <c r="V901" s="77" t="str">
        <f t="shared" si="167"/>
        <v>N/A</v>
      </c>
      <c r="W901" s="22"/>
      <c r="X901" s="6" t="s">
        <v>4508</v>
      </c>
      <c r="Y901" s="13"/>
      <c r="Z901" s="13"/>
      <c r="AA901" s="84" t="str">
        <f t="shared" ref="AA901:AA962" si="169">IF(V901="N/A","N/A",IF(Z901="","N","Y"))</f>
        <v>N/A</v>
      </c>
      <c r="AB901" s="23">
        <v>0</v>
      </c>
      <c r="AC901" s="15">
        <f t="shared" ref="AC901:AC962" si="170">IF(U901="N",0,IF(AB901="","TBD",IF(AB901="N/A",0,IF(ISNUMBER(AB901)=TRUE,AB901,"Included"))))</f>
        <v>0</v>
      </c>
      <c r="AD901" s="13"/>
      <c r="AE901" s="92" t="str">
        <f t="shared" ref="AE901:AE962" si="171">IF(Q901="",IF(U901="N","N/A",IF(AD901="N/A","N/A",IF(AD901="","TBD",IF(ISNUMBER(AF901),"Complete","Complete")))),"""Removed")</f>
        <v>N/A</v>
      </c>
      <c r="AF901" s="13"/>
      <c r="AG901" s="6" t="s">
        <v>2756</v>
      </c>
      <c r="AH901" s="89" t="str">
        <f t="shared" ref="AH901:AH962" si="172">IF(Q901="",IF(U901="N","No Build Required",IF(AG901="N","No Build Required",IF(AG901="N/A","No Build Required",IF(AG901="","TBD",IF(ISNUMBER(AJ901),"Complete",IF(ISNUMBER(AI901),"Scheduled","TBD")))))),"Removed")</f>
        <v>No Build Required</v>
      </c>
      <c r="AI901" s="13" t="s">
        <v>4508</v>
      </c>
      <c r="AJ901" s="13" t="s">
        <v>4508</v>
      </c>
      <c r="AK901" s="84" t="str">
        <f>IF(Q901="",IF(U901="N","N/A",IF(AL901="","TBD",IF(AL901="N/A","N/A",IF(ISNUMBER(AL901),"Complete","")))),"Removed")</f>
        <v>N/A</v>
      </c>
      <c r="AL901" s="95" t="s">
        <v>4508</v>
      </c>
      <c r="AM901" s="89" t="str">
        <f>IF(Q901="",IF(AO901="","TBD",IF(AO901="N/A","N/A",IF(ISNUMBER(AO901),"Complete","TBD"))),"N/A")</f>
        <v>Complete</v>
      </c>
      <c r="AN901" s="13"/>
      <c r="AO901" s="95">
        <v>41303</v>
      </c>
      <c r="AP901" s="97" t="str">
        <f>IF(Q901="",IF(AK901="N/A",IF(AM901="TBD","Waiting on Router","Ready"),"TBD"),"Removed")</f>
        <v>Ready</v>
      </c>
      <c r="AQ901" s="13"/>
      <c r="AR901" s="11"/>
      <c r="AS901" s="11">
        <v>2</v>
      </c>
      <c r="AT901" s="13"/>
      <c r="AU901" s="13"/>
      <c r="AV901" s="11"/>
    </row>
    <row r="902" spans="1:48">
      <c r="A902" s="1"/>
      <c r="B902" s="72" t="s">
        <v>2492</v>
      </c>
      <c r="C902" s="72" t="s">
        <v>159</v>
      </c>
      <c r="D902" s="72" t="s">
        <v>1453</v>
      </c>
      <c r="E902" s="19" t="s">
        <v>2722</v>
      </c>
      <c r="F902" s="73" t="s">
        <v>1494</v>
      </c>
      <c r="G902" s="72" t="s">
        <v>4852</v>
      </c>
      <c r="H902" s="8" t="s">
        <v>1538</v>
      </c>
      <c r="I902" s="8" t="s">
        <v>15</v>
      </c>
      <c r="J902" s="8">
        <v>26241</v>
      </c>
      <c r="K902" s="8" t="s">
        <v>2936</v>
      </c>
      <c r="L902" s="4" t="s">
        <v>3676</v>
      </c>
      <c r="M902" s="8" t="s">
        <v>3677</v>
      </c>
      <c r="N902" s="8" t="s">
        <v>4254</v>
      </c>
      <c r="O902" s="9">
        <v>594</v>
      </c>
      <c r="P902" s="19" t="s">
        <v>4872</v>
      </c>
      <c r="Q902" s="4"/>
      <c r="R902" s="4" t="s">
        <v>2727</v>
      </c>
      <c r="S902" s="8" t="s">
        <v>2712</v>
      </c>
      <c r="T902" s="1">
        <v>40833</v>
      </c>
      <c r="U902" s="84" t="str">
        <f t="shared" si="168"/>
        <v>Y</v>
      </c>
      <c r="V902" s="84" t="str">
        <f t="shared" si="167"/>
        <v>Y</v>
      </c>
      <c r="W902" s="32">
        <v>19139.04</v>
      </c>
      <c r="X902" s="8" t="s">
        <v>2756</v>
      </c>
      <c r="Y902" s="1"/>
      <c r="Z902" s="1">
        <v>41008</v>
      </c>
      <c r="AA902" s="84" t="str">
        <f t="shared" si="169"/>
        <v>Y</v>
      </c>
      <c r="AB902" s="33">
        <v>1017</v>
      </c>
      <c r="AC902" s="15">
        <f t="shared" si="170"/>
        <v>1017</v>
      </c>
      <c r="AD902" s="1"/>
      <c r="AE902" s="92" t="str">
        <f t="shared" si="171"/>
        <v>TBD</v>
      </c>
      <c r="AF902" s="1">
        <v>41032</v>
      </c>
      <c r="AG902" s="8" t="s">
        <v>2756</v>
      </c>
      <c r="AH902" s="89" t="str">
        <f t="shared" si="172"/>
        <v>No Build Required</v>
      </c>
      <c r="AI902" s="13" t="s">
        <v>4508</v>
      </c>
      <c r="AJ902" s="13" t="s">
        <v>4508</v>
      </c>
      <c r="AK902" s="84" t="str">
        <f>IF(Q902="",IF(U902="N","N/A",IF(AL902="","TBD",IF(AL902="N/A","N/A",IF(ISNUMBER(AL902),"Complete","")))),"Removed")</f>
        <v>Complete</v>
      </c>
      <c r="AL902" s="93">
        <v>41032</v>
      </c>
      <c r="AM902" s="89" t="str">
        <f>IF(Q902="",IF(AO902="","TBD",IF(AO902="N/A","N/A",IF(ISNUMBER(AO902),"Complete","TBD"))),"N/A")</f>
        <v>Complete</v>
      </c>
      <c r="AN902" s="1">
        <v>41166</v>
      </c>
      <c r="AO902" s="93">
        <v>41129</v>
      </c>
      <c r="AP902" s="97" t="str">
        <f>IF(Q902="",IF(AK902="Complete",IF(AM902="TBD","Waiting on Router","Ready"),"Pending Fiber Completion"),"Removed")</f>
        <v>Ready</v>
      </c>
      <c r="AQ902" s="1">
        <v>41166</v>
      </c>
      <c r="AR902" s="4"/>
      <c r="AS902" s="9">
        <v>1</v>
      </c>
      <c r="AT902" s="1"/>
      <c r="AU902" s="1"/>
      <c r="AV902" s="4"/>
    </row>
    <row r="903" spans="1:48" ht="47.25">
      <c r="A903" s="1"/>
      <c r="B903" s="72" t="s">
        <v>2493</v>
      </c>
      <c r="C903" s="72" t="s">
        <v>159</v>
      </c>
      <c r="D903" s="72" t="s">
        <v>762</v>
      </c>
      <c r="E903" s="8" t="s">
        <v>2722</v>
      </c>
      <c r="F903" s="73" t="s">
        <v>280</v>
      </c>
      <c r="G903" s="72" t="s">
        <v>4852</v>
      </c>
      <c r="H903" s="8" t="s">
        <v>1552</v>
      </c>
      <c r="I903" s="8" t="s">
        <v>281</v>
      </c>
      <c r="J903" s="8">
        <v>26273</v>
      </c>
      <c r="K903" s="8" t="s">
        <v>2937</v>
      </c>
      <c r="L903" s="4" t="s">
        <v>3991</v>
      </c>
      <c r="M903" s="8"/>
      <c r="N903" s="8" t="s">
        <v>4545</v>
      </c>
      <c r="O903" s="8">
        <v>605</v>
      </c>
      <c r="P903" s="8" t="s">
        <v>4548</v>
      </c>
      <c r="Q903" s="4"/>
      <c r="R903" s="4" t="s">
        <v>4813</v>
      </c>
      <c r="S903" s="8" t="s">
        <v>1727</v>
      </c>
      <c r="T903" s="1">
        <v>40770</v>
      </c>
      <c r="U903" s="77" t="str">
        <f t="shared" si="168"/>
        <v>Y</v>
      </c>
      <c r="V903" s="77" t="str">
        <f t="shared" si="167"/>
        <v>Y</v>
      </c>
      <c r="W903" s="32">
        <v>10178.25</v>
      </c>
      <c r="X903" s="8" t="s">
        <v>2756</v>
      </c>
      <c r="Y903" s="1"/>
      <c r="Z903" s="1">
        <v>40772</v>
      </c>
      <c r="AA903" s="84" t="str">
        <f t="shared" si="169"/>
        <v>Y</v>
      </c>
      <c r="AB903" s="33">
        <v>1572</v>
      </c>
      <c r="AC903" s="15">
        <f t="shared" si="170"/>
        <v>1572</v>
      </c>
      <c r="AD903" s="1">
        <v>41091</v>
      </c>
      <c r="AE903" s="92" t="str">
        <f t="shared" si="171"/>
        <v>Complete</v>
      </c>
      <c r="AF903" s="1">
        <v>40819</v>
      </c>
      <c r="AG903" s="8" t="s">
        <v>2756</v>
      </c>
      <c r="AH903" s="89" t="str">
        <f t="shared" si="172"/>
        <v>No Build Required</v>
      </c>
      <c r="AI903" s="13" t="s">
        <v>4508</v>
      </c>
      <c r="AJ903" s="13" t="s">
        <v>4508</v>
      </c>
      <c r="AK903" s="84" t="str">
        <f>IF(Q903="",IF(U903="N","N/A",IF(AL903="","TBD",IF(AL903="N/A","N/A",IF(ISNUMBER(AL903),"Complete","")))),"Removed")</f>
        <v>Complete</v>
      </c>
      <c r="AL903" s="93">
        <v>40819</v>
      </c>
      <c r="AM903" s="89" t="str">
        <f>IF(Q903="",IF(AO903="","TBD",IF(AO903="N/A","N/A",IF(ISNUMBER(AO903),"Complete","TBD"))),"N/A")</f>
        <v>Complete</v>
      </c>
      <c r="AN903" s="1">
        <v>41054</v>
      </c>
      <c r="AO903" s="93">
        <v>40917</v>
      </c>
      <c r="AP903" s="97" t="str">
        <f>IF(Q903="",IF(AK903="Complete",IF(AM903="TBD","Waiting on Router","Ready"),"Pending Fiber Completion"),"Removed")</f>
        <v>Ready</v>
      </c>
      <c r="AQ903" s="1">
        <v>41054</v>
      </c>
      <c r="AR903" s="4" t="s">
        <v>5241</v>
      </c>
      <c r="AS903" s="9">
        <v>1</v>
      </c>
      <c r="AT903" s="1"/>
      <c r="AU903" s="1"/>
      <c r="AV903" s="4"/>
    </row>
    <row r="904" spans="1:48">
      <c r="A904" s="1"/>
      <c r="B904" s="72" t="s">
        <v>2494</v>
      </c>
      <c r="C904" s="72" t="s">
        <v>159</v>
      </c>
      <c r="D904" s="72" t="s">
        <v>762</v>
      </c>
      <c r="E904" s="8" t="s">
        <v>2722</v>
      </c>
      <c r="F904" s="73" t="s">
        <v>4868</v>
      </c>
      <c r="G904" s="72" t="s">
        <v>4852</v>
      </c>
      <c r="H904" s="8" t="s">
        <v>1699</v>
      </c>
      <c r="I904" s="8" t="s">
        <v>15</v>
      </c>
      <c r="J904" s="8">
        <v>26241</v>
      </c>
      <c r="K904" s="8" t="s">
        <v>2935</v>
      </c>
      <c r="L904" s="4" t="s">
        <v>3986</v>
      </c>
      <c r="M904" s="8"/>
      <c r="N904" s="8" t="s">
        <v>4542</v>
      </c>
      <c r="O904" s="8">
        <v>635</v>
      </c>
      <c r="P904" s="8" t="s">
        <v>4812</v>
      </c>
      <c r="Q904" s="4"/>
      <c r="R904" s="4" t="s">
        <v>2727</v>
      </c>
      <c r="S904" s="8" t="s">
        <v>1727</v>
      </c>
      <c r="T904" s="1">
        <v>40833</v>
      </c>
      <c r="U904" s="77" t="str">
        <f t="shared" si="168"/>
        <v>Y</v>
      </c>
      <c r="V904" s="77" t="str">
        <f t="shared" si="167"/>
        <v>Y</v>
      </c>
      <c r="W904" s="32">
        <v>23359</v>
      </c>
      <c r="X904" s="8" t="s">
        <v>2756</v>
      </c>
      <c r="Y904" s="1"/>
      <c r="Z904" s="1">
        <v>41008</v>
      </c>
      <c r="AA904" s="84" t="str">
        <f t="shared" si="169"/>
        <v>Y</v>
      </c>
      <c r="AB904" s="33">
        <v>1550</v>
      </c>
      <c r="AC904" s="15">
        <f t="shared" si="170"/>
        <v>1550</v>
      </c>
      <c r="AD904" s="1">
        <v>41153</v>
      </c>
      <c r="AE904" s="92" t="str">
        <f t="shared" si="171"/>
        <v>Complete</v>
      </c>
      <c r="AF904" s="1">
        <v>41031</v>
      </c>
      <c r="AG904" s="8" t="s">
        <v>2756</v>
      </c>
      <c r="AH904" s="89" t="str">
        <f t="shared" si="172"/>
        <v>No Build Required</v>
      </c>
      <c r="AI904" s="13" t="s">
        <v>4508</v>
      </c>
      <c r="AJ904" s="13" t="s">
        <v>4508</v>
      </c>
      <c r="AK904" s="84" t="str">
        <f>IF(Q904="",IF(U904="N","N/A",IF(AL904="","TBD",IF(AL904="N/A","N/A",IF(ISNUMBER(AL904),"Complete","")))),"Removed")</f>
        <v>Complete</v>
      </c>
      <c r="AL904" s="93">
        <v>41031</v>
      </c>
      <c r="AM904" s="89" t="str">
        <f>IF(Q904="",IF(AO904="","TBD",IF(AO904="N/A","N/A",IF(ISNUMBER(AO904),"Complete","TBD"))),"N/A")</f>
        <v>Complete</v>
      </c>
      <c r="AN904" s="1">
        <v>41124</v>
      </c>
      <c r="AO904" s="93">
        <v>41101</v>
      </c>
      <c r="AP904" s="97" t="str">
        <f>IF(Q904="",IF(AK904="Complete",IF(AM904="TBD","Waiting on Router","Ready"),"Pending Fiber Completion"),"Removed")</f>
        <v>Ready</v>
      </c>
      <c r="AQ904" s="1">
        <v>41124</v>
      </c>
      <c r="AR904" s="4"/>
      <c r="AS904" s="9">
        <v>1</v>
      </c>
      <c r="AT904" s="1"/>
      <c r="AU904" s="1"/>
      <c r="AV904" s="4"/>
    </row>
    <row r="905" spans="1:48">
      <c r="A905" s="1">
        <v>40753</v>
      </c>
      <c r="B905" s="72" t="s">
        <v>2495</v>
      </c>
      <c r="C905" s="72" t="s">
        <v>159</v>
      </c>
      <c r="D905" s="72" t="s">
        <v>774</v>
      </c>
      <c r="E905" s="18" t="s">
        <v>2722</v>
      </c>
      <c r="F905" s="73" t="s">
        <v>1248</v>
      </c>
      <c r="G905" s="72" t="s">
        <v>4851</v>
      </c>
      <c r="H905" s="8" t="s">
        <v>6428</v>
      </c>
      <c r="I905" s="8" t="s">
        <v>6429</v>
      </c>
      <c r="J905" s="8">
        <v>26253</v>
      </c>
      <c r="K905" s="8" t="s">
        <v>6430</v>
      </c>
      <c r="L905" s="4" t="s">
        <v>3743</v>
      </c>
      <c r="M905" s="8" t="s">
        <v>2931</v>
      </c>
      <c r="N905" s="8" t="s">
        <v>6431</v>
      </c>
      <c r="O905" s="8">
        <v>383</v>
      </c>
      <c r="P905" s="18"/>
      <c r="Q905" s="4"/>
      <c r="R905" s="4" t="s">
        <v>4071</v>
      </c>
      <c r="S905" s="8" t="s">
        <v>2713</v>
      </c>
      <c r="T905" s="1"/>
      <c r="U905" s="77" t="str">
        <f t="shared" si="168"/>
        <v>N</v>
      </c>
      <c r="V905" s="77" t="str">
        <f t="shared" si="167"/>
        <v>N/A</v>
      </c>
      <c r="W905" s="32"/>
      <c r="X905" s="6" t="s">
        <v>4508</v>
      </c>
      <c r="Y905" s="1"/>
      <c r="Z905" s="1"/>
      <c r="AA905" s="84" t="str">
        <f t="shared" si="169"/>
        <v>N/A</v>
      </c>
      <c r="AB905" s="33">
        <v>0</v>
      </c>
      <c r="AC905" s="15">
        <f t="shared" si="170"/>
        <v>0</v>
      </c>
      <c r="AD905" s="1"/>
      <c r="AE905" s="92" t="str">
        <f t="shared" si="171"/>
        <v>N/A</v>
      </c>
      <c r="AF905" s="1"/>
      <c r="AG905" s="8" t="s">
        <v>2756</v>
      </c>
      <c r="AH905" s="89" t="str">
        <f t="shared" si="172"/>
        <v>No Build Required</v>
      </c>
      <c r="AI905" s="1" t="s">
        <v>4508</v>
      </c>
      <c r="AJ905" s="1" t="s">
        <v>4508</v>
      </c>
      <c r="AK905" s="84" t="str">
        <f>IF(Q905="",IF(U905="N","N/A",IF(AL905="","TBD",IF(AL905="N/A","N/A",IF(ISNUMBER(AL905),"Complete","")))),"Removed")</f>
        <v>N/A</v>
      </c>
      <c r="AL905" s="93" t="s">
        <v>4508</v>
      </c>
      <c r="AM905" s="89" t="str">
        <f>IF(Q905="",IF(AO905="","TBD",IF(AO905="N/A","N/A",IF(ISNUMBER(AO905),"Complete","TBD"))),"N/A")</f>
        <v>Complete</v>
      </c>
      <c r="AN905" s="1">
        <v>40912</v>
      </c>
      <c r="AO905" s="93">
        <v>40870</v>
      </c>
      <c r="AP905" s="97" t="str">
        <f>IF(Q905="",IF(AK905="N/A",IF(AM905="TBD","Waiting on Router","Ready"),"TBD"),"Removed")</f>
        <v>Ready</v>
      </c>
      <c r="AQ905" s="1">
        <v>40913</v>
      </c>
      <c r="AR905" s="4"/>
      <c r="AS905" s="9">
        <v>1</v>
      </c>
      <c r="AT905" s="1"/>
      <c r="AU905" s="1"/>
      <c r="AV905" s="4"/>
    </row>
    <row r="906" spans="1:48">
      <c r="A906" s="1"/>
      <c r="B906" s="72" t="s">
        <v>2496</v>
      </c>
      <c r="C906" s="72" t="s">
        <v>159</v>
      </c>
      <c r="D906" s="72" t="s">
        <v>774</v>
      </c>
      <c r="E906" s="18" t="s">
        <v>2722</v>
      </c>
      <c r="F906" s="73" t="s">
        <v>1249</v>
      </c>
      <c r="G906" s="72" t="s">
        <v>4852</v>
      </c>
      <c r="H906" s="8" t="s">
        <v>1250</v>
      </c>
      <c r="I906" s="8" t="s">
        <v>1251</v>
      </c>
      <c r="J906" s="8">
        <v>26257</v>
      </c>
      <c r="K906" s="8" t="s">
        <v>2934</v>
      </c>
      <c r="L906" s="4" t="s">
        <v>3743</v>
      </c>
      <c r="M906" s="8" t="s">
        <v>2931</v>
      </c>
      <c r="N906" s="8" t="s">
        <v>4351</v>
      </c>
      <c r="O906" s="8">
        <v>384</v>
      </c>
      <c r="P906" s="18"/>
      <c r="Q906" s="4"/>
      <c r="R906" s="4" t="s">
        <v>2727</v>
      </c>
      <c r="S906" s="8" t="s">
        <v>2713</v>
      </c>
      <c r="T906" s="1">
        <v>40848</v>
      </c>
      <c r="U906" s="85" t="str">
        <f t="shared" si="168"/>
        <v>Y</v>
      </c>
      <c r="V906" s="85" t="str">
        <f t="shared" si="167"/>
        <v>Y</v>
      </c>
      <c r="W906" s="32">
        <v>167079.37</v>
      </c>
      <c r="X906" s="8" t="s">
        <v>2756</v>
      </c>
      <c r="Y906" s="1"/>
      <c r="Z906" s="1">
        <v>41031</v>
      </c>
      <c r="AA906" s="84" t="str">
        <f t="shared" si="169"/>
        <v>Y</v>
      </c>
      <c r="AB906" s="33">
        <v>21412</v>
      </c>
      <c r="AC906" s="15">
        <f t="shared" si="170"/>
        <v>21412</v>
      </c>
      <c r="AD906" s="1"/>
      <c r="AE906" s="92" t="str">
        <f t="shared" si="171"/>
        <v>TBD</v>
      </c>
      <c r="AF906" s="1">
        <v>41102</v>
      </c>
      <c r="AG906" s="8" t="s">
        <v>697</v>
      </c>
      <c r="AH906" s="89" t="str">
        <f t="shared" si="172"/>
        <v>Complete</v>
      </c>
      <c r="AI906" s="1">
        <v>41178</v>
      </c>
      <c r="AJ906" s="1">
        <v>41331</v>
      </c>
      <c r="AK906" s="84" t="str">
        <f>IF(Q906="",IF(U906="N","N/A",IF(AL906="","TBD",IF(AL906="N/A","N/A",IF(ISNUMBER(AL906),"Complete","")))),"Removed")</f>
        <v>Complete</v>
      </c>
      <c r="AL906" s="94">
        <v>41249</v>
      </c>
      <c r="AM906" s="89" t="str">
        <f>IF(Q906="",IF(AO906="","TBD",IF(AO906="N/A","N/A",IF(ISNUMBER(AO906),"Complete","TBD"))),"N/A")</f>
        <v>Complete</v>
      </c>
      <c r="AN906" s="1"/>
      <c r="AO906" s="93">
        <v>40870</v>
      </c>
      <c r="AP906" s="97" t="str">
        <f>IF(Q906="",IF(AK906="Complete",IF(AM906="TBD","Waiting on Router","Ready"),"Pending Fiber Completion"),"Removed")</f>
        <v>Ready</v>
      </c>
      <c r="AQ906" s="1"/>
      <c r="AR906" s="4"/>
      <c r="AS906" s="9">
        <v>1</v>
      </c>
      <c r="AT906" s="1"/>
      <c r="AU906" s="1"/>
      <c r="AV906" s="4"/>
    </row>
    <row r="907" spans="1:48">
      <c r="A907" s="1">
        <v>40753</v>
      </c>
      <c r="B907" s="72" t="s">
        <v>2497</v>
      </c>
      <c r="C907" s="72" t="s">
        <v>159</v>
      </c>
      <c r="D907" s="72" t="s">
        <v>774</v>
      </c>
      <c r="E907" s="18" t="s">
        <v>2722</v>
      </c>
      <c r="F907" s="73" t="s">
        <v>1252</v>
      </c>
      <c r="G907" s="72" t="s">
        <v>4851</v>
      </c>
      <c r="H907" s="8" t="s">
        <v>6432</v>
      </c>
      <c r="I907" s="8" t="s">
        <v>15</v>
      </c>
      <c r="J907" s="8">
        <v>26241</v>
      </c>
      <c r="K907" s="8" t="s">
        <v>6433</v>
      </c>
      <c r="L907" s="4" t="s">
        <v>3743</v>
      </c>
      <c r="M907" s="8" t="s">
        <v>2931</v>
      </c>
      <c r="N907" s="8" t="s">
        <v>6434</v>
      </c>
      <c r="O907" s="8">
        <v>385</v>
      </c>
      <c r="P907" s="18"/>
      <c r="Q907" s="4"/>
      <c r="R907" s="4" t="s">
        <v>4071</v>
      </c>
      <c r="S907" s="8" t="s">
        <v>2713</v>
      </c>
      <c r="T907" s="1"/>
      <c r="U907" s="77" t="str">
        <f t="shared" si="168"/>
        <v>N</v>
      </c>
      <c r="V907" s="77" t="str">
        <f t="shared" si="167"/>
        <v>N/A</v>
      </c>
      <c r="W907" s="32"/>
      <c r="X907" s="6" t="s">
        <v>4508</v>
      </c>
      <c r="Y907" s="1"/>
      <c r="Z907" s="1"/>
      <c r="AA907" s="84" t="str">
        <f t="shared" si="169"/>
        <v>N/A</v>
      </c>
      <c r="AB907" s="33">
        <v>0</v>
      </c>
      <c r="AC907" s="15">
        <f t="shared" si="170"/>
        <v>0</v>
      </c>
      <c r="AD907" s="1"/>
      <c r="AE907" s="92" t="str">
        <f t="shared" si="171"/>
        <v>N/A</v>
      </c>
      <c r="AF907" s="1"/>
      <c r="AG907" s="8" t="s">
        <v>2756</v>
      </c>
      <c r="AH907" s="89" t="str">
        <f t="shared" si="172"/>
        <v>No Build Required</v>
      </c>
      <c r="AI907" s="1" t="s">
        <v>4508</v>
      </c>
      <c r="AJ907" s="1" t="s">
        <v>4508</v>
      </c>
      <c r="AK907" s="84" t="str">
        <f>IF(Q907="",IF(U907="N","N/A",IF(AL907="","TBD",IF(AL907="N/A","N/A",IF(ISNUMBER(AL907),"Complete","")))),"Removed")</f>
        <v>N/A</v>
      </c>
      <c r="AL907" s="93" t="s">
        <v>4508</v>
      </c>
      <c r="AM907" s="89" t="str">
        <f>IF(Q907="",IF(AO907="","TBD",IF(AO907="N/A","N/A",IF(ISNUMBER(AO907),"Complete","TBD"))),"N/A")</f>
        <v>Complete</v>
      </c>
      <c r="AN907" s="1">
        <v>40912</v>
      </c>
      <c r="AO907" s="93">
        <v>40870</v>
      </c>
      <c r="AP907" s="97" t="str">
        <f>IF(Q907="",IF(AK907="N/A",IF(AM907="TBD","Waiting on Router","Ready"),"TBD"),"Removed")</f>
        <v>Ready</v>
      </c>
      <c r="AQ907" s="1">
        <v>40913</v>
      </c>
      <c r="AR907" s="4"/>
      <c r="AS907" s="9">
        <v>1</v>
      </c>
      <c r="AT907" s="1"/>
      <c r="AU907" s="1"/>
      <c r="AV907" s="4"/>
    </row>
    <row r="908" spans="1:48">
      <c r="A908" s="1">
        <v>40753</v>
      </c>
      <c r="B908" s="72" t="s">
        <v>2498</v>
      </c>
      <c r="C908" s="72" t="s">
        <v>159</v>
      </c>
      <c r="D908" s="72" t="s">
        <v>774</v>
      </c>
      <c r="E908" s="18" t="s">
        <v>2722</v>
      </c>
      <c r="F908" s="73" t="s">
        <v>1253</v>
      </c>
      <c r="G908" s="72" t="s">
        <v>4851</v>
      </c>
      <c r="H908" s="8" t="s">
        <v>6435</v>
      </c>
      <c r="I908" s="8" t="s">
        <v>15</v>
      </c>
      <c r="J908" s="8">
        <v>26241</v>
      </c>
      <c r="K908" s="8" t="s">
        <v>6436</v>
      </c>
      <c r="L908" s="4" t="s">
        <v>3743</v>
      </c>
      <c r="M908" s="8" t="s">
        <v>2931</v>
      </c>
      <c r="N908" s="8" t="s">
        <v>6437</v>
      </c>
      <c r="O908" s="8">
        <v>386</v>
      </c>
      <c r="P908" s="18"/>
      <c r="Q908" s="4"/>
      <c r="R908" s="4" t="s">
        <v>4071</v>
      </c>
      <c r="S908" s="8" t="s">
        <v>2713</v>
      </c>
      <c r="T908" s="1"/>
      <c r="U908" s="77" t="str">
        <f t="shared" si="168"/>
        <v>N</v>
      </c>
      <c r="V908" s="77" t="str">
        <f t="shared" si="167"/>
        <v>N/A</v>
      </c>
      <c r="W908" s="32"/>
      <c r="X908" s="6" t="s">
        <v>4508</v>
      </c>
      <c r="Y908" s="1"/>
      <c r="Z908" s="1"/>
      <c r="AA908" s="84" t="str">
        <f t="shared" si="169"/>
        <v>N/A</v>
      </c>
      <c r="AB908" s="33">
        <v>0</v>
      </c>
      <c r="AC908" s="15">
        <f t="shared" si="170"/>
        <v>0</v>
      </c>
      <c r="AD908" s="1"/>
      <c r="AE908" s="92" t="str">
        <f t="shared" si="171"/>
        <v>N/A</v>
      </c>
      <c r="AF908" s="1"/>
      <c r="AG908" s="8" t="s">
        <v>2756</v>
      </c>
      <c r="AH908" s="89" t="str">
        <f t="shared" si="172"/>
        <v>No Build Required</v>
      </c>
      <c r="AI908" s="1" t="s">
        <v>4508</v>
      </c>
      <c r="AJ908" s="1" t="s">
        <v>4508</v>
      </c>
      <c r="AK908" s="84" t="str">
        <f>IF(Q908="",IF(U908="N","N/A",IF(AL908="","TBD",IF(AL908="N/A","N/A",IF(ISNUMBER(AL908),"Complete","")))),"Removed")</f>
        <v>N/A</v>
      </c>
      <c r="AL908" s="93" t="s">
        <v>4508</v>
      </c>
      <c r="AM908" s="89" t="str">
        <f>IF(Q908="",IF(AO908="","TBD",IF(AO908="N/A","N/A",IF(ISNUMBER(AO908),"Complete","TBD"))),"N/A")</f>
        <v>Complete</v>
      </c>
      <c r="AN908" s="1">
        <v>40912</v>
      </c>
      <c r="AO908" s="93">
        <v>40870</v>
      </c>
      <c r="AP908" s="97" t="str">
        <f>IF(Q908="",IF(AK908="N/A",IF(AM908="TBD","Waiting on Router","Ready"),"TBD"),"Removed")</f>
        <v>Ready</v>
      </c>
      <c r="AQ908" s="1">
        <v>40913</v>
      </c>
      <c r="AR908" s="4"/>
      <c r="AS908" s="9">
        <v>1</v>
      </c>
      <c r="AT908" s="1"/>
      <c r="AU908" s="1"/>
      <c r="AV908" s="4"/>
    </row>
    <row r="909" spans="1:48">
      <c r="A909" s="1">
        <v>40753</v>
      </c>
      <c r="B909" s="72" t="s">
        <v>2499</v>
      </c>
      <c r="C909" s="72" t="s">
        <v>159</v>
      </c>
      <c r="D909" s="72" t="s">
        <v>774</v>
      </c>
      <c r="E909" s="18" t="s">
        <v>2722</v>
      </c>
      <c r="F909" s="73" t="s">
        <v>1254</v>
      </c>
      <c r="G909" s="72" t="s">
        <v>4851</v>
      </c>
      <c r="H909" s="8" t="s">
        <v>6438</v>
      </c>
      <c r="I909" s="8" t="s">
        <v>282</v>
      </c>
      <c r="J909" s="8">
        <v>26280</v>
      </c>
      <c r="K909" s="8" t="s">
        <v>6439</v>
      </c>
      <c r="L909" s="4" t="s">
        <v>3743</v>
      </c>
      <c r="M909" s="8" t="s">
        <v>2931</v>
      </c>
      <c r="N909" s="8" t="s">
        <v>6440</v>
      </c>
      <c r="O909" s="8">
        <v>387</v>
      </c>
      <c r="P909" s="18"/>
      <c r="Q909" s="4"/>
      <c r="R909" s="4" t="s">
        <v>4071</v>
      </c>
      <c r="S909" s="8" t="s">
        <v>2713</v>
      </c>
      <c r="T909" s="1"/>
      <c r="U909" s="77" t="str">
        <f t="shared" si="168"/>
        <v>N</v>
      </c>
      <c r="V909" s="77" t="str">
        <f t="shared" si="167"/>
        <v>N/A</v>
      </c>
      <c r="W909" s="32"/>
      <c r="X909" s="6" t="s">
        <v>4508</v>
      </c>
      <c r="Y909" s="1"/>
      <c r="Z909" s="1"/>
      <c r="AA909" s="84" t="str">
        <f t="shared" si="169"/>
        <v>N/A</v>
      </c>
      <c r="AB909" s="33">
        <v>0</v>
      </c>
      <c r="AC909" s="15">
        <f t="shared" si="170"/>
        <v>0</v>
      </c>
      <c r="AD909" s="1"/>
      <c r="AE909" s="92" t="str">
        <f t="shared" si="171"/>
        <v>N/A</v>
      </c>
      <c r="AF909" s="1"/>
      <c r="AG909" s="8" t="s">
        <v>2756</v>
      </c>
      <c r="AH909" s="89" t="str">
        <f t="shared" si="172"/>
        <v>No Build Required</v>
      </c>
      <c r="AI909" s="1" t="s">
        <v>4508</v>
      </c>
      <c r="AJ909" s="1" t="s">
        <v>4508</v>
      </c>
      <c r="AK909" s="84" t="str">
        <f>IF(Q909="",IF(U909="N","N/A",IF(AL909="","TBD",IF(AL909="N/A","N/A",IF(ISNUMBER(AL909),"Complete","")))),"Removed")</f>
        <v>N/A</v>
      </c>
      <c r="AL909" s="93" t="s">
        <v>4508</v>
      </c>
      <c r="AM909" s="89" t="str">
        <f>IF(Q909="",IF(AO909="","TBD",IF(AO909="N/A","N/A",IF(ISNUMBER(AO909),"Complete","TBD"))),"N/A")</f>
        <v>Complete</v>
      </c>
      <c r="AN909" s="1">
        <v>40912</v>
      </c>
      <c r="AO909" s="93">
        <v>40870</v>
      </c>
      <c r="AP909" s="97" t="str">
        <f>IF(Q909="",IF(AK909="N/A",IF(AM909="TBD","Waiting on Router","Ready"),"TBD"),"Removed")</f>
        <v>Ready</v>
      </c>
      <c r="AQ909" s="1">
        <v>40913</v>
      </c>
      <c r="AR909" s="4"/>
      <c r="AS909" s="9">
        <v>1</v>
      </c>
      <c r="AT909" s="1"/>
      <c r="AU909" s="1"/>
      <c r="AV909" s="4"/>
    </row>
    <row r="910" spans="1:48">
      <c r="A910" s="1"/>
      <c r="B910" s="72" t="s">
        <v>2500</v>
      </c>
      <c r="C910" s="72" t="s">
        <v>159</v>
      </c>
      <c r="D910" s="72" t="s">
        <v>774</v>
      </c>
      <c r="E910" s="18" t="s">
        <v>2722</v>
      </c>
      <c r="F910" s="73" t="s">
        <v>1255</v>
      </c>
      <c r="G910" s="72" t="s">
        <v>4852</v>
      </c>
      <c r="H910" s="8" t="s">
        <v>1256</v>
      </c>
      <c r="I910" s="8" t="s">
        <v>562</v>
      </c>
      <c r="J910" s="8">
        <v>26270</v>
      </c>
      <c r="K910" s="8" t="s">
        <v>2933</v>
      </c>
      <c r="L910" s="4" t="s">
        <v>3743</v>
      </c>
      <c r="M910" s="8" t="s">
        <v>2931</v>
      </c>
      <c r="N910" s="8" t="s">
        <v>4352</v>
      </c>
      <c r="O910" s="8">
        <v>388</v>
      </c>
      <c r="P910" s="18"/>
      <c r="Q910" s="4"/>
      <c r="R910" s="4" t="s">
        <v>2727</v>
      </c>
      <c r="S910" s="8" t="s">
        <v>2713</v>
      </c>
      <c r="T910" s="1">
        <v>40914</v>
      </c>
      <c r="U910" s="85" t="str">
        <f t="shared" si="168"/>
        <v>Y</v>
      </c>
      <c r="V910" s="85" t="str">
        <f t="shared" si="167"/>
        <v>Y</v>
      </c>
      <c r="W910" s="32">
        <v>12101.5</v>
      </c>
      <c r="X910" s="8" t="s">
        <v>2756</v>
      </c>
      <c r="Y910" s="1"/>
      <c r="Z910" s="1">
        <v>41008</v>
      </c>
      <c r="AA910" s="84" t="str">
        <f t="shared" si="169"/>
        <v>Y</v>
      </c>
      <c r="AB910" s="33">
        <v>813</v>
      </c>
      <c r="AC910" s="15">
        <f t="shared" si="170"/>
        <v>813</v>
      </c>
      <c r="AD910" s="1">
        <v>41067</v>
      </c>
      <c r="AE910" s="92" t="str">
        <f t="shared" si="171"/>
        <v>Complete</v>
      </c>
      <c r="AF910" s="1">
        <v>41047</v>
      </c>
      <c r="AG910" s="8" t="s">
        <v>697</v>
      </c>
      <c r="AH910" s="89" t="str">
        <f t="shared" si="172"/>
        <v>Complete</v>
      </c>
      <c r="AI910" s="1" t="s">
        <v>4508</v>
      </c>
      <c r="AJ910" s="1">
        <v>41128</v>
      </c>
      <c r="AK910" s="84" t="str">
        <f>IF(Q910="",IF(U910="N","N/A",IF(AL910="","TBD",IF(AL910="N/A","N/A",IF(ISNUMBER(AL910),"Complete","")))),"Removed")</f>
        <v>Complete</v>
      </c>
      <c r="AL910" s="94">
        <v>41096</v>
      </c>
      <c r="AM910" s="89" t="str">
        <f>IF(Q910="",IF(AO910="","TBD",IF(AO910="N/A","N/A",IF(ISNUMBER(AO910),"Complete","TBD"))),"N/A")</f>
        <v>Complete</v>
      </c>
      <c r="AN910" s="1">
        <v>41180</v>
      </c>
      <c r="AO910" s="93">
        <v>41164</v>
      </c>
      <c r="AP910" s="97" t="str">
        <f>IF(Q910="",IF(AK910="Complete",IF(AM910="TBD","Waiting on Router","Ready"),"Pending Fiber Completion"),"Removed")</f>
        <v>Ready</v>
      </c>
      <c r="AQ910" s="1">
        <v>41180</v>
      </c>
      <c r="AR910" s="4" t="s">
        <v>4879</v>
      </c>
      <c r="AS910" s="9">
        <v>1</v>
      </c>
      <c r="AT910" s="1"/>
      <c r="AU910" s="1"/>
      <c r="AV910" s="4"/>
    </row>
    <row r="911" spans="1:48">
      <c r="A911" s="1">
        <v>40753</v>
      </c>
      <c r="B911" s="72" t="s">
        <v>2501</v>
      </c>
      <c r="C911" s="72" t="s">
        <v>159</v>
      </c>
      <c r="D911" s="72" t="s">
        <v>774</v>
      </c>
      <c r="E911" s="18" t="s">
        <v>2722</v>
      </c>
      <c r="F911" s="73" t="s">
        <v>1257</v>
      </c>
      <c r="G911" s="72" t="s">
        <v>4851</v>
      </c>
      <c r="H911" s="8" t="s">
        <v>6441</v>
      </c>
      <c r="I911" s="8" t="s">
        <v>6442</v>
      </c>
      <c r="J911" s="8">
        <v>26259</v>
      </c>
      <c r="K911" s="8" t="s">
        <v>6443</v>
      </c>
      <c r="L911" s="4" t="s">
        <v>3743</v>
      </c>
      <c r="M911" s="8" t="s">
        <v>2931</v>
      </c>
      <c r="N911" s="8" t="s">
        <v>6444</v>
      </c>
      <c r="O911" s="8">
        <v>389</v>
      </c>
      <c r="P911" s="18"/>
      <c r="Q911" s="4"/>
      <c r="R911" s="4" t="s">
        <v>4071</v>
      </c>
      <c r="S911" s="8" t="s">
        <v>2713</v>
      </c>
      <c r="T911" s="1"/>
      <c r="U911" s="77" t="str">
        <f t="shared" si="168"/>
        <v>N</v>
      </c>
      <c r="V911" s="77" t="str">
        <f t="shared" si="167"/>
        <v>N/A</v>
      </c>
      <c r="W911" s="32"/>
      <c r="X911" s="6" t="s">
        <v>4508</v>
      </c>
      <c r="Y911" s="1"/>
      <c r="Z911" s="1"/>
      <c r="AA911" s="84" t="str">
        <f t="shared" si="169"/>
        <v>N/A</v>
      </c>
      <c r="AB911" s="33">
        <v>0</v>
      </c>
      <c r="AC911" s="15">
        <f t="shared" si="170"/>
        <v>0</v>
      </c>
      <c r="AD911" s="1"/>
      <c r="AE911" s="92" t="str">
        <f t="shared" si="171"/>
        <v>N/A</v>
      </c>
      <c r="AF911" s="1"/>
      <c r="AG911" s="8" t="s">
        <v>2756</v>
      </c>
      <c r="AH911" s="89" t="str">
        <f t="shared" si="172"/>
        <v>No Build Required</v>
      </c>
      <c r="AI911" s="1" t="s">
        <v>4508</v>
      </c>
      <c r="AJ911" s="1" t="s">
        <v>4508</v>
      </c>
      <c r="AK911" s="84" t="str">
        <f>IF(Q911="",IF(U911="N","N/A",IF(AL911="","TBD",IF(AL911="N/A","N/A",IF(ISNUMBER(AL911),"Complete","")))),"Removed")</f>
        <v>N/A</v>
      </c>
      <c r="AL911" s="93" t="s">
        <v>4508</v>
      </c>
      <c r="AM911" s="89" t="str">
        <f>IF(Q911="",IF(AO911="","TBD",IF(AO911="N/A","N/A",IF(ISNUMBER(AO911),"Complete","TBD"))),"N/A")</f>
        <v>Complete</v>
      </c>
      <c r="AN911" s="1"/>
      <c r="AO911" s="93">
        <v>41177</v>
      </c>
      <c r="AP911" s="97" t="str">
        <f>IF(Q911="",IF(AK911="N/A",IF(AM911="TBD","Waiting on Router","Ready"),"TBD"),"Removed")</f>
        <v>Ready</v>
      </c>
      <c r="AQ911" s="1"/>
      <c r="AR911" s="4"/>
      <c r="AS911" s="9">
        <v>1</v>
      </c>
      <c r="AT911" s="1"/>
      <c r="AU911" s="1"/>
      <c r="AV911" s="4"/>
    </row>
    <row r="912" spans="1:48">
      <c r="A912" s="1">
        <v>40753</v>
      </c>
      <c r="B912" s="72" t="s">
        <v>2502</v>
      </c>
      <c r="C912" s="72" t="s">
        <v>159</v>
      </c>
      <c r="D912" s="72" t="s">
        <v>774</v>
      </c>
      <c r="E912" s="18" t="s">
        <v>2722</v>
      </c>
      <c r="F912" s="73" t="s">
        <v>1258</v>
      </c>
      <c r="G912" s="72" t="s">
        <v>4851</v>
      </c>
      <c r="H912" s="8" t="s">
        <v>6445</v>
      </c>
      <c r="I912" s="8" t="s">
        <v>15</v>
      </c>
      <c r="J912" s="8">
        <v>26241</v>
      </c>
      <c r="K912" s="8" t="s">
        <v>6446</v>
      </c>
      <c r="L912" s="4" t="s">
        <v>3743</v>
      </c>
      <c r="M912" s="8" t="s">
        <v>2931</v>
      </c>
      <c r="N912" s="8" t="s">
        <v>6447</v>
      </c>
      <c r="O912" s="8">
        <v>390</v>
      </c>
      <c r="P912" s="18"/>
      <c r="Q912" s="4"/>
      <c r="R912" s="4" t="s">
        <v>4071</v>
      </c>
      <c r="S912" s="8" t="s">
        <v>2713</v>
      </c>
      <c r="T912" s="1"/>
      <c r="U912" s="77" t="str">
        <f t="shared" si="168"/>
        <v>N</v>
      </c>
      <c r="V912" s="77" t="str">
        <f t="shared" si="167"/>
        <v>N/A</v>
      </c>
      <c r="W912" s="32"/>
      <c r="X912" s="6" t="s">
        <v>4508</v>
      </c>
      <c r="Y912" s="1"/>
      <c r="Z912" s="1"/>
      <c r="AA912" s="84" t="str">
        <f t="shared" si="169"/>
        <v>N/A</v>
      </c>
      <c r="AB912" s="33">
        <v>0</v>
      </c>
      <c r="AC912" s="15">
        <f t="shared" si="170"/>
        <v>0</v>
      </c>
      <c r="AD912" s="1"/>
      <c r="AE912" s="92" t="str">
        <f t="shared" si="171"/>
        <v>N/A</v>
      </c>
      <c r="AF912" s="1"/>
      <c r="AG912" s="8" t="s">
        <v>2756</v>
      </c>
      <c r="AH912" s="89" t="str">
        <f t="shared" si="172"/>
        <v>No Build Required</v>
      </c>
      <c r="AI912" s="1" t="s">
        <v>4508</v>
      </c>
      <c r="AJ912" s="1" t="s">
        <v>4508</v>
      </c>
      <c r="AK912" s="84" t="str">
        <f>IF(Q912="",IF(U912="N","N/A",IF(AL912="","TBD",IF(AL912="N/A","N/A",IF(ISNUMBER(AL912),"Complete","")))),"Removed")</f>
        <v>N/A</v>
      </c>
      <c r="AL912" s="93" t="s">
        <v>4508</v>
      </c>
      <c r="AM912" s="89" t="str">
        <f>IF(Q912="",IF(AO912="","TBD",IF(AO912="N/A","N/A",IF(ISNUMBER(AO912),"Complete","TBD"))),"N/A")</f>
        <v>Complete</v>
      </c>
      <c r="AN912" s="1">
        <v>40912</v>
      </c>
      <c r="AO912" s="93">
        <v>40870</v>
      </c>
      <c r="AP912" s="97" t="str">
        <f>IF(Q912="",IF(AK912="N/A",IF(AM912="TBD","Waiting on Router","Ready"),"TBD"),"Removed")</f>
        <v>Ready</v>
      </c>
      <c r="AQ912" s="1">
        <v>40913</v>
      </c>
      <c r="AR912" s="4"/>
      <c r="AS912" s="9">
        <v>1</v>
      </c>
      <c r="AT912" s="1"/>
      <c r="AU912" s="1"/>
      <c r="AV912" s="4"/>
    </row>
    <row r="913" spans="1:48">
      <c r="A913" s="1">
        <v>40753</v>
      </c>
      <c r="B913" s="72" t="s">
        <v>2503</v>
      </c>
      <c r="C913" s="72" t="s">
        <v>159</v>
      </c>
      <c r="D913" s="72" t="s">
        <v>774</v>
      </c>
      <c r="E913" s="18" t="s">
        <v>2722</v>
      </c>
      <c r="F913" s="73" t="s">
        <v>1259</v>
      </c>
      <c r="G913" s="72" t="s">
        <v>4851</v>
      </c>
      <c r="H913" s="8" t="s">
        <v>6448</v>
      </c>
      <c r="I913" s="8" t="s">
        <v>15</v>
      </c>
      <c r="J913" s="8">
        <v>26241</v>
      </c>
      <c r="K913" s="8" t="s">
        <v>6449</v>
      </c>
      <c r="L913" s="4" t="s">
        <v>3743</v>
      </c>
      <c r="M913" s="8" t="s">
        <v>2931</v>
      </c>
      <c r="N913" s="8" t="s">
        <v>6450</v>
      </c>
      <c r="O913" s="8">
        <v>391</v>
      </c>
      <c r="P913" s="18"/>
      <c r="Q913" s="4"/>
      <c r="R913" s="4" t="s">
        <v>4071</v>
      </c>
      <c r="S913" s="8" t="s">
        <v>2713</v>
      </c>
      <c r="T913" s="1"/>
      <c r="U913" s="77" t="str">
        <f t="shared" si="168"/>
        <v>N</v>
      </c>
      <c r="V913" s="77" t="str">
        <f t="shared" si="167"/>
        <v>N/A</v>
      </c>
      <c r="W913" s="32"/>
      <c r="X913" s="6" t="s">
        <v>4508</v>
      </c>
      <c r="Y913" s="1"/>
      <c r="Z913" s="1"/>
      <c r="AA913" s="84" t="str">
        <f t="shared" si="169"/>
        <v>N/A</v>
      </c>
      <c r="AB913" s="33">
        <v>0</v>
      </c>
      <c r="AC913" s="15">
        <f t="shared" si="170"/>
        <v>0</v>
      </c>
      <c r="AD913" s="1"/>
      <c r="AE913" s="92" t="str">
        <f t="shared" si="171"/>
        <v>N/A</v>
      </c>
      <c r="AF913" s="1"/>
      <c r="AG913" s="8" t="s">
        <v>2756</v>
      </c>
      <c r="AH913" s="89" t="str">
        <f t="shared" si="172"/>
        <v>No Build Required</v>
      </c>
      <c r="AI913" s="1" t="s">
        <v>4508</v>
      </c>
      <c r="AJ913" s="1" t="s">
        <v>4508</v>
      </c>
      <c r="AK913" s="84" t="str">
        <f>IF(Q913="",IF(U913="N","N/A",IF(AL913="","TBD",IF(AL913="N/A","N/A",IF(ISNUMBER(AL913),"Complete","")))),"Removed")</f>
        <v>N/A</v>
      </c>
      <c r="AL913" s="93" t="s">
        <v>4508</v>
      </c>
      <c r="AM913" s="89" t="str">
        <f>IF(Q913="",IF(AO913="","TBD",IF(AO913="N/A","N/A",IF(ISNUMBER(AO913),"Complete","TBD"))),"N/A")</f>
        <v>Complete</v>
      </c>
      <c r="AN913" s="1">
        <v>41180</v>
      </c>
      <c r="AO913" s="93">
        <v>41163</v>
      </c>
      <c r="AP913" s="97" t="str">
        <f>IF(Q913="",IF(AK913="N/A",IF(AM913="TBD","Waiting on Router","Ready"),"TBD"),"Removed")</f>
        <v>Ready</v>
      </c>
      <c r="AQ913" s="1">
        <v>41180</v>
      </c>
      <c r="AR913" s="4"/>
      <c r="AS913" s="9">
        <v>1</v>
      </c>
      <c r="AT913" s="1"/>
      <c r="AU913" s="1"/>
      <c r="AV913" s="4"/>
    </row>
    <row r="914" spans="1:48">
      <c r="A914" s="1">
        <v>40753</v>
      </c>
      <c r="B914" s="72" t="s">
        <v>2504</v>
      </c>
      <c r="C914" s="72" t="s">
        <v>159</v>
      </c>
      <c r="D914" s="72" t="s">
        <v>774</v>
      </c>
      <c r="E914" s="18" t="s">
        <v>2722</v>
      </c>
      <c r="F914" s="73" t="s">
        <v>1260</v>
      </c>
      <c r="G914" s="72" t="s">
        <v>4851</v>
      </c>
      <c r="H914" s="8" t="s">
        <v>6451</v>
      </c>
      <c r="I914" s="8" t="s">
        <v>15</v>
      </c>
      <c r="J914" s="8">
        <v>26241</v>
      </c>
      <c r="K914" s="8" t="s">
        <v>6452</v>
      </c>
      <c r="L914" s="4" t="s">
        <v>3743</v>
      </c>
      <c r="M914" s="8" t="s">
        <v>2931</v>
      </c>
      <c r="N914" s="8" t="s">
        <v>6453</v>
      </c>
      <c r="O914" s="8">
        <v>392</v>
      </c>
      <c r="P914" s="18"/>
      <c r="Q914" s="4"/>
      <c r="R914" s="4" t="s">
        <v>4071</v>
      </c>
      <c r="S914" s="8" t="s">
        <v>2713</v>
      </c>
      <c r="T914" s="1"/>
      <c r="U914" s="77" t="str">
        <f t="shared" si="168"/>
        <v>N</v>
      </c>
      <c r="V914" s="77" t="str">
        <f t="shared" si="167"/>
        <v>N/A</v>
      </c>
      <c r="W914" s="32"/>
      <c r="X914" s="6" t="s">
        <v>4508</v>
      </c>
      <c r="Y914" s="1"/>
      <c r="Z914" s="1"/>
      <c r="AA914" s="84" t="str">
        <f t="shared" si="169"/>
        <v>N/A</v>
      </c>
      <c r="AB914" s="33">
        <v>0</v>
      </c>
      <c r="AC914" s="15">
        <f t="shared" si="170"/>
        <v>0</v>
      </c>
      <c r="AD914" s="1"/>
      <c r="AE914" s="92" t="str">
        <f t="shared" si="171"/>
        <v>N/A</v>
      </c>
      <c r="AF914" s="1"/>
      <c r="AG914" s="8" t="s">
        <v>2756</v>
      </c>
      <c r="AH914" s="89" t="str">
        <f t="shared" si="172"/>
        <v>No Build Required</v>
      </c>
      <c r="AI914" s="1" t="s">
        <v>4508</v>
      </c>
      <c r="AJ914" s="1" t="s">
        <v>4508</v>
      </c>
      <c r="AK914" s="84" t="str">
        <f>IF(Q914="",IF(U914="N","N/A",IF(AL914="","TBD",IF(AL914="N/A","N/A",IF(ISNUMBER(AL914),"Complete","")))),"Removed")</f>
        <v>N/A</v>
      </c>
      <c r="AL914" s="93" t="s">
        <v>4508</v>
      </c>
      <c r="AM914" s="89" t="str">
        <f>IF(Q914="",IF(AO914="","TBD",IF(AO914="N/A","N/A",IF(ISNUMBER(AO914),"Complete","TBD"))),"N/A")</f>
        <v>Complete</v>
      </c>
      <c r="AN914" s="1"/>
      <c r="AO914" s="93">
        <v>41177</v>
      </c>
      <c r="AP914" s="97" t="str">
        <f>IF(Q914="",IF(AK914="N/A",IF(AM914="TBD","Waiting on Router","Ready"),"TBD"),"Removed")</f>
        <v>Ready</v>
      </c>
      <c r="AQ914" s="1"/>
      <c r="AR914" s="4"/>
      <c r="AS914" s="9">
        <v>1</v>
      </c>
      <c r="AT914" s="1"/>
      <c r="AU914" s="1"/>
      <c r="AV914" s="4"/>
    </row>
    <row r="915" spans="1:48">
      <c r="A915" s="1"/>
      <c r="B915" s="72" t="s">
        <v>2505</v>
      </c>
      <c r="C915" s="72" t="s">
        <v>159</v>
      </c>
      <c r="D915" s="72" t="s">
        <v>774</v>
      </c>
      <c r="E915" s="18" t="s">
        <v>2722</v>
      </c>
      <c r="F915" s="73" t="s">
        <v>1261</v>
      </c>
      <c r="G915" s="72" t="s">
        <v>4852</v>
      </c>
      <c r="H915" s="8" t="s">
        <v>1262</v>
      </c>
      <c r="I915" s="8" t="s">
        <v>1263</v>
      </c>
      <c r="J915" s="8">
        <v>26230</v>
      </c>
      <c r="K915" s="8" t="s">
        <v>2932</v>
      </c>
      <c r="L915" s="4" t="s">
        <v>3743</v>
      </c>
      <c r="M915" s="8" t="s">
        <v>2931</v>
      </c>
      <c r="N915" s="8" t="s">
        <v>4353</v>
      </c>
      <c r="O915" s="8">
        <v>393</v>
      </c>
      <c r="P915" s="18"/>
      <c r="Q915" s="4"/>
      <c r="R915" s="4" t="s">
        <v>2727</v>
      </c>
      <c r="S915" s="8" t="s">
        <v>2713</v>
      </c>
      <c r="T915" s="1">
        <v>40844</v>
      </c>
      <c r="U915" s="85" t="str">
        <f t="shared" si="168"/>
        <v>Y</v>
      </c>
      <c r="V915" s="85" t="str">
        <f t="shared" si="167"/>
        <v>Y</v>
      </c>
      <c r="W915" s="32">
        <v>327077</v>
      </c>
      <c r="X915" s="8" t="s">
        <v>2756</v>
      </c>
      <c r="Y915" s="1"/>
      <c r="Z915" s="1">
        <v>41031</v>
      </c>
      <c r="AA915" s="84" t="str">
        <f t="shared" si="169"/>
        <v>Y</v>
      </c>
      <c r="AB915" s="33">
        <v>31945</v>
      </c>
      <c r="AC915" s="15">
        <f t="shared" si="170"/>
        <v>31945</v>
      </c>
      <c r="AD915" s="1">
        <v>41269</v>
      </c>
      <c r="AE915" s="92" t="str">
        <f t="shared" si="171"/>
        <v>Complete</v>
      </c>
      <c r="AF915" s="1">
        <v>41269</v>
      </c>
      <c r="AG915" s="8" t="s">
        <v>697</v>
      </c>
      <c r="AH915" s="89" t="str">
        <f t="shared" si="172"/>
        <v>Complete</v>
      </c>
      <c r="AI915" s="1">
        <v>41270</v>
      </c>
      <c r="AJ915" s="1">
        <v>41313</v>
      </c>
      <c r="AK915" s="84" t="str">
        <f>IF(Q915="",IF(U915="N","N/A",IF(AL915="","TBD",IF(AL915="N/A","N/A",IF(ISNUMBER(AL915),"Complete","")))),"Removed")</f>
        <v>Complete</v>
      </c>
      <c r="AL915" s="94">
        <v>41269</v>
      </c>
      <c r="AM915" s="89" t="str">
        <f>IF(Q915="",IF(AO915="","TBD",IF(AO915="N/A","N/A",IF(ISNUMBER(AO915),"Complete","TBD"))),"N/A")</f>
        <v>Complete</v>
      </c>
      <c r="AN915" s="1">
        <v>41269</v>
      </c>
      <c r="AO915" s="93">
        <v>40913</v>
      </c>
      <c r="AP915" s="97" t="str">
        <f>IF(Q915="",IF(AK915="Complete",IF(AM915="TBD","Waiting on Router","Ready"),"Pending Fiber Completion"),"Removed")</f>
        <v>Ready</v>
      </c>
      <c r="AQ915" s="1"/>
      <c r="AR915" s="4" t="s">
        <v>5189</v>
      </c>
      <c r="AS915" s="9">
        <v>1</v>
      </c>
      <c r="AT915" s="1"/>
      <c r="AU915" s="1"/>
      <c r="AV915" s="4"/>
    </row>
    <row r="916" spans="1:48">
      <c r="A916" s="1">
        <v>40753</v>
      </c>
      <c r="B916" s="72" t="s">
        <v>2506</v>
      </c>
      <c r="C916" s="72" t="s">
        <v>159</v>
      </c>
      <c r="D916" s="72" t="s">
        <v>774</v>
      </c>
      <c r="E916" s="18" t="s">
        <v>2722</v>
      </c>
      <c r="F916" s="73" t="s">
        <v>1264</v>
      </c>
      <c r="G916" s="72" t="s">
        <v>4851</v>
      </c>
      <c r="H916" s="8" t="s">
        <v>6454</v>
      </c>
      <c r="I916" s="8" t="s">
        <v>15</v>
      </c>
      <c r="J916" s="8">
        <v>26241</v>
      </c>
      <c r="K916" s="8" t="s">
        <v>6455</v>
      </c>
      <c r="L916" s="4" t="s">
        <v>3743</v>
      </c>
      <c r="M916" s="8" t="s">
        <v>2931</v>
      </c>
      <c r="N916" s="8" t="s">
        <v>6456</v>
      </c>
      <c r="O916" s="8">
        <v>394</v>
      </c>
      <c r="P916" s="18"/>
      <c r="Q916" s="4"/>
      <c r="R916" s="4" t="s">
        <v>4071</v>
      </c>
      <c r="S916" s="8" t="s">
        <v>2713</v>
      </c>
      <c r="T916" s="1"/>
      <c r="U916" s="77" t="str">
        <f t="shared" si="168"/>
        <v>N</v>
      </c>
      <c r="V916" s="77" t="str">
        <f t="shared" si="167"/>
        <v>N/A</v>
      </c>
      <c r="W916" s="32"/>
      <c r="X916" s="6" t="s">
        <v>4508</v>
      </c>
      <c r="Y916" s="1"/>
      <c r="Z916" s="1"/>
      <c r="AA916" s="84" t="str">
        <f t="shared" si="169"/>
        <v>N/A</v>
      </c>
      <c r="AB916" s="33">
        <v>0</v>
      </c>
      <c r="AC916" s="15">
        <f t="shared" si="170"/>
        <v>0</v>
      </c>
      <c r="AD916" s="1"/>
      <c r="AE916" s="92" t="str">
        <f t="shared" si="171"/>
        <v>N/A</v>
      </c>
      <c r="AF916" s="1"/>
      <c r="AG916" s="8" t="s">
        <v>2756</v>
      </c>
      <c r="AH916" s="89" t="str">
        <f t="shared" si="172"/>
        <v>No Build Required</v>
      </c>
      <c r="AI916" s="1" t="s">
        <v>4508</v>
      </c>
      <c r="AJ916" s="1" t="s">
        <v>4508</v>
      </c>
      <c r="AK916" s="84" t="str">
        <f>IF(Q916="",IF(U916="N","N/A",IF(AL916="","TBD",IF(AL916="N/A","N/A",IF(ISNUMBER(AL916),"Complete","")))),"Removed")</f>
        <v>N/A</v>
      </c>
      <c r="AL916" s="93" t="s">
        <v>4508</v>
      </c>
      <c r="AM916" s="89" t="str">
        <f>IF(Q916="",IF(AO916="","TBD",IF(AO916="N/A","N/A",IF(ISNUMBER(AO916),"Complete","TBD"))),"N/A")</f>
        <v>Complete</v>
      </c>
      <c r="AN916" s="1">
        <v>40912</v>
      </c>
      <c r="AO916" s="93">
        <v>40870</v>
      </c>
      <c r="AP916" s="97" t="str">
        <f>IF(Q916="",IF(AK916="N/A",IF(AM916="TBD","Waiting on Router","Ready"),"TBD"),"Removed")</f>
        <v>Ready</v>
      </c>
      <c r="AQ916" s="1">
        <v>40913</v>
      </c>
      <c r="AR916" s="4"/>
      <c r="AS916" s="9">
        <v>1</v>
      </c>
      <c r="AT916" s="1"/>
      <c r="AU916" s="1"/>
      <c r="AV916" s="4"/>
    </row>
    <row r="917" spans="1:48">
      <c r="A917" s="1">
        <v>40753</v>
      </c>
      <c r="B917" s="72" t="s">
        <v>2507</v>
      </c>
      <c r="C917" s="72" t="s">
        <v>159</v>
      </c>
      <c r="D917" s="72" t="s">
        <v>774</v>
      </c>
      <c r="E917" s="18" t="s">
        <v>2722</v>
      </c>
      <c r="F917" s="73" t="s">
        <v>1265</v>
      </c>
      <c r="G917" s="72" t="s">
        <v>4851</v>
      </c>
      <c r="H917" s="8" t="s">
        <v>6457</v>
      </c>
      <c r="I917" s="8" t="s">
        <v>15</v>
      </c>
      <c r="J917" s="8">
        <v>26241</v>
      </c>
      <c r="K917" s="8" t="s">
        <v>2931</v>
      </c>
      <c r="L917" s="4" t="s">
        <v>3743</v>
      </c>
      <c r="M917" s="8" t="s">
        <v>2931</v>
      </c>
      <c r="N917" s="8" t="s">
        <v>6458</v>
      </c>
      <c r="O917" s="8">
        <v>395</v>
      </c>
      <c r="P917" s="18"/>
      <c r="Q917" s="4"/>
      <c r="R917" s="4" t="s">
        <v>4071</v>
      </c>
      <c r="S917" s="8" t="s">
        <v>2713</v>
      </c>
      <c r="T917" s="1"/>
      <c r="U917" s="77" t="str">
        <f t="shared" si="168"/>
        <v>N</v>
      </c>
      <c r="V917" s="77" t="str">
        <f t="shared" si="167"/>
        <v>N/A</v>
      </c>
      <c r="W917" s="32"/>
      <c r="X917" s="6" t="s">
        <v>4508</v>
      </c>
      <c r="Y917" s="1"/>
      <c r="Z917" s="1"/>
      <c r="AA917" s="84" t="str">
        <f t="shared" si="169"/>
        <v>N/A</v>
      </c>
      <c r="AB917" s="33">
        <v>0</v>
      </c>
      <c r="AC917" s="15">
        <f t="shared" si="170"/>
        <v>0</v>
      </c>
      <c r="AD917" s="1"/>
      <c r="AE917" s="92" t="str">
        <f t="shared" si="171"/>
        <v>N/A</v>
      </c>
      <c r="AF917" s="1"/>
      <c r="AG917" s="8" t="s">
        <v>2756</v>
      </c>
      <c r="AH917" s="89" t="str">
        <f t="shared" si="172"/>
        <v>No Build Required</v>
      </c>
      <c r="AI917" s="1" t="s">
        <v>4508</v>
      </c>
      <c r="AJ917" s="1" t="s">
        <v>4508</v>
      </c>
      <c r="AK917" s="84" t="str">
        <f>IF(Q917="",IF(U917="N","N/A",IF(AL917="","TBD",IF(AL917="N/A","N/A",IF(ISNUMBER(AL917),"Complete","")))),"Removed")</f>
        <v>N/A</v>
      </c>
      <c r="AL917" s="93" t="s">
        <v>4508</v>
      </c>
      <c r="AM917" s="89" t="str">
        <f>IF(Q917="",IF(AO917="","TBD",IF(AO917="N/A","N/A",IF(ISNUMBER(AO917),"Complete","TBD"))),"N/A")</f>
        <v>Complete</v>
      </c>
      <c r="AN917" s="1"/>
      <c r="AO917" s="93">
        <v>41177</v>
      </c>
      <c r="AP917" s="97" t="str">
        <f>IF(Q917="",IF(AK917="N/A",IF(AM917="TBD","Waiting on Router","Ready"),"TBD"),"Removed")</f>
        <v>Ready</v>
      </c>
      <c r="AQ917" s="1"/>
      <c r="AR917" s="4"/>
      <c r="AS917" s="9">
        <v>1</v>
      </c>
      <c r="AT917" s="1"/>
      <c r="AU917" s="1"/>
      <c r="AV917" s="4"/>
    </row>
    <row r="918" spans="1:48">
      <c r="A918" s="1">
        <v>40753</v>
      </c>
      <c r="B918" s="72" t="s">
        <v>2508</v>
      </c>
      <c r="C918" s="72" t="s">
        <v>159</v>
      </c>
      <c r="D918" s="72" t="s">
        <v>774</v>
      </c>
      <c r="E918" s="18" t="s">
        <v>2722</v>
      </c>
      <c r="F918" s="73" t="s">
        <v>1266</v>
      </c>
      <c r="G918" s="72" t="s">
        <v>4851</v>
      </c>
      <c r="H918" s="8" t="s">
        <v>6459</v>
      </c>
      <c r="I918" s="8" t="s">
        <v>15</v>
      </c>
      <c r="J918" s="8">
        <v>26241</v>
      </c>
      <c r="K918" s="8" t="s">
        <v>6460</v>
      </c>
      <c r="L918" s="4" t="s">
        <v>3743</v>
      </c>
      <c r="M918" s="8" t="s">
        <v>2931</v>
      </c>
      <c r="N918" s="8" t="s">
        <v>6461</v>
      </c>
      <c r="O918" s="8">
        <v>396</v>
      </c>
      <c r="P918" s="18"/>
      <c r="Q918" s="4"/>
      <c r="R918" s="4" t="s">
        <v>4071</v>
      </c>
      <c r="S918" s="8" t="s">
        <v>2713</v>
      </c>
      <c r="T918" s="1"/>
      <c r="U918" s="77" t="str">
        <f t="shared" si="168"/>
        <v>N</v>
      </c>
      <c r="V918" s="77" t="str">
        <f t="shared" si="167"/>
        <v>N/A</v>
      </c>
      <c r="W918" s="32"/>
      <c r="X918" s="6" t="s">
        <v>4508</v>
      </c>
      <c r="Y918" s="1"/>
      <c r="Z918" s="1"/>
      <c r="AA918" s="84" t="str">
        <f t="shared" si="169"/>
        <v>N/A</v>
      </c>
      <c r="AB918" s="33">
        <v>0</v>
      </c>
      <c r="AC918" s="15">
        <f t="shared" si="170"/>
        <v>0</v>
      </c>
      <c r="AD918" s="1"/>
      <c r="AE918" s="92" t="str">
        <f t="shared" si="171"/>
        <v>N/A</v>
      </c>
      <c r="AF918" s="1"/>
      <c r="AG918" s="8" t="s">
        <v>2756</v>
      </c>
      <c r="AH918" s="89" t="str">
        <f t="shared" si="172"/>
        <v>No Build Required</v>
      </c>
      <c r="AI918" s="1" t="s">
        <v>4508</v>
      </c>
      <c r="AJ918" s="1" t="s">
        <v>4508</v>
      </c>
      <c r="AK918" s="84" t="str">
        <f>IF(Q918="",IF(U918="N","N/A",IF(AL918="","TBD",IF(AL918="N/A","N/A",IF(ISNUMBER(AL918),"Complete","")))),"Removed")</f>
        <v>N/A</v>
      </c>
      <c r="AL918" s="93" t="s">
        <v>4508</v>
      </c>
      <c r="AM918" s="89" t="str">
        <f>IF(Q918="",IF(AO918="","TBD",IF(AO918="N/A","N/A",IF(ISNUMBER(AO918),"Complete","TBD"))),"N/A")</f>
        <v>Complete</v>
      </c>
      <c r="AN918" s="1">
        <v>41180</v>
      </c>
      <c r="AO918" s="93">
        <v>41164</v>
      </c>
      <c r="AP918" s="97" t="str">
        <f>IF(Q918="",IF(AK918="N/A",IF(AM918="TBD","Waiting on Router","Ready"),"TBD"),"Removed")</f>
        <v>Ready</v>
      </c>
      <c r="AQ918" s="1">
        <v>41180</v>
      </c>
      <c r="AR918" s="4"/>
      <c r="AS918" s="9">
        <v>1</v>
      </c>
      <c r="AT918" s="1"/>
      <c r="AU918" s="1"/>
      <c r="AV918" s="4"/>
    </row>
    <row r="919" spans="1:48">
      <c r="A919" s="1">
        <v>40753</v>
      </c>
      <c r="B919" s="72" t="s">
        <v>2509</v>
      </c>
      <c r="C919" s="72" t="s">
        <v>159</v>
      </c>
      <c r="D919" s="72" t="s">
        <v>774</v>
      </c>
      <c r="E919" s="18" t="s">
        <v>2722</v>
      </c>
      <c r="F919" s="73" t="s">
        <v>1267</v>
      </c>
      <c r="G919" s="72" t="s">
        <v>4851</v>
      </c>
      <c r="H919" s="8" t="s">
        <v>6462</v>
      </c>
      <c r="I919" s="8" t="s">
        <v>282</v>
      </c>
      <c r="J919" s="8">
        <v>26280</v>
      </c>
      <c r="K919" s="8" t="s">
        <v>6463</v>
      </c>
      <c r="L919" s="4" t="s">
        <v>3743</v>
      </c>
      <c r="M919" s="8" t="s">
        <v>2931</v>
      </c>
      <c r="N919" s="8" t="s">
        <v>6464</v>
      </c>
      <c r="O919" s="8">
        <v>397</v>
      </c>
      <c r="P919" s="18"/>
      <c r="Q919" s="4"/>
      <c r="R919" s="4" t="s">
        <v>4071</v>
      </c>
      <c r="S919" s="8" t="s">
        <v>2713</v>
      </c>
      <c r="T919" s="1"/>
      <c r="U919" s="77" t="str">
        <f t="shared" si="168"/>
        <v>N</v>
      </c>
      <c r="V919" s="77" t="str">
        <f t="shared" si="167"/>
        <v>N/A</v>
      </c>
      <c r="W919" s="32"/>
      <c r="X919" s="6" t="s">
        <v>4508</v>
      </c>
      <c r="Y919" s="1"/>
      <c r="Z919" s="1"/>
      <c r="AA919" s="84" t="str">
        <f t="shared" si="169"/>
        <v>N/A</v>
      </c>
      <c r="AB919" s="33">
        <v>0</v>
      </c>
      <c r="AC919" s="15">
        <f t="shared" si="170"/>
        <v>0</v>
      </c>
      <c r="AD919" s="1"/>
      <c r="AE919" s="92" t="str">
        <f t="shared" si="171"/>
        <v>N/A</v>
      </c>
      <c r="AF919" s="1"/>
      <c r="AG919" s="8" t="s">
        <v>2756</v>
      </c>
      <c r="AH919" s="89" t="str">
        <f t="shared" si="172"/>
        <v>No Build Required</v>
      </c>
      <c r="AI919" s="1" t="s">
        <v>4508</v>
      </c>
      <c r="AJ919" s="1" t="s">
        <v>4508</v>
      </c>
      <c r="AK919" s="84" t="str">
        <f>IF(Q919="",IF(U919="N","N/A",IF(AL919="","TBD",IF(AL919="N/A","N/A",IF(ISNUMBER(AL919),"Complete","")))),"Removed")</f>
        <v>N/A</v>
      </c>
      <c r="AL919" s="93" t="s">
        <v>4508</v>
      </c>
      <c r="AM919" s="89" t="str">
        <f>IF(Q919="",IF(AO919="","TBD",IF(AO919="N/A","N/A",IF(ISNUMBER(AO919),"Complete","TBD"))),"N/A")</f>
        <v>Complete</v>
      </c>
      <c r="AN919" s="1">
        <v>40912</v>
      </c>
      <c r="AO919" s="93">
        <v>40870</v>
      </c>
      <c r="AP919" s="97" t="str">
        <f>IF(Q919="",IF(AK919="N/A",IF(AM919="TBD","Waiting on Router","Ready"),"TBD"),"Removed")</f>
        <v>Ready</v>
      </c>
      <c r="AQ919" s="1">
        <v>40913</v>
      </c>
      <c r="AR919" s="4"/>
      <c r="AS919" s="9">
        <v>1</v>
      </c>
      <c r="AT919" s="1"/>
      <c r="AU919" s="1"/>
      <c r="AV919" s="4"/>
    </row>
    <row r="920" spans="1:48">
      <c r="A920" s="1"/>
      <c r="B920" s="72" t="s">
        <v>2510</v>
      </c>
      <c r="C920" s="72" t="s">
        <v>159</v>
      </c>
      <c r="D920" s="72" t="s">
        <v>774</v>
      </c>
      <c r="E920" s="18" t="s">
        <v>2722</v>
      </c>
      <c r="F920" s="73" t="s">
        <v>1268</v>
      </c>
      <c r="G920" s="72" t="s">
        <v>4852</v>
      </c>
      <c r="H920" s="8" t="s">
        <v>1108</v>
      </c>
      <c r="I920" s="8" t="s">
        <v>569</v>
      </c>
      <c r="J920" s="8">
        <v>26294</v>
      </c>
      <c r="K920" s="8" t="s">
        <v>2930</v>
      </c>
      <c r="L920" s="4" t="s">
        <v>3743</v>
      </c>
      <c r="M920" s="8" t="s">
        <v>2931</v>
      </c>
      <c r="N920" s="8" t="s">
        <v>4354</v>
      </c>
      <c r="O920" s="8">
        <v>398</v>
      </c>
      <c r="P920" s="18"/>
      <c r="Q920" s="4"/>
      <c r="R920" s="4" t="s">
        <v>2727</v>
      </c>
      <c r="S920" s="8" t="s">
        <v>2713</v>
      </c>
      <c r="T920" s="1">
        <v>40770</v>
      </c>
      <c r="U920" s="85" t="str">
        <f t="shared" si="168"/>
        <v>Y</v>
      </c>
      <c r="V920" s="85" t="str">
        <f t="shared" si="167"/>
        <v>Y</v>
      </c>
      <c r="W920" s="32">
        <v>8295.4599999999991</v>
      </c>
      <c r="X920" s="8" t="s">
        <v>2756</v>
      </c>
      <c r="Y920" s="1"/>
      <c r="Z920" s="1">
        <v>40772</v>
      </c>
      <c r="AA920" s="84" t="str">
        <f t="shared" si="169"/>
        <v>Y</v>
      </c>
      <c r="AB920" s="33">
        <v>772</v>
      </c>
      <c r="AC920" s="15">
        <f t="shared" si="170"/>
        <v>772</v>
      </c>
      <c r="AD920" s="1"/>
      <c r="AE920" s="92" t="str">
        <f t="shared" si="171"/>
        <v>TBD</v>
      </c>
      <c r="AF920" s="1">
        <v>41521</v>
      </c>
      <c r="AG920" s="8" t="s">
        <v>697</v>
      </c>
      <c r="AH920" s="89" t="str">
        <f t="shared" si="172"/>
        <v>Complete</v>
      </c>
      <c r="AI920" s="1" t="s">
        <v>4508</v>
      </c>
      <c r="AJ920" s="1">
        <v>41156</v>
      </c>
      <c r="AK920" s="84" t="str">
        <f>IF(Q920="",IF(U920="N","N/A",IF(AL920="","TBD",IF(AL920="N/A","N/A",IF(ISNUMBER(AL920),"Complete","")))),"Removed")</f>
        <v>Complete</v>
      </c>
      <c r="AL920" s="94">
        <v>41380</v>
      </c>
      <c r="AM920" s="89" t="str">
        <f>IF(Q920="",IF(AO920="","TBD",IF(AO920="N/A","N/A",IF(ISNUMBER(AO920),"Complete","TBD"))),"N/A")</f>
        <v>Complete</v>
      </c>
      <c r="AN920" s="1">
        <v>41380</v>
      </c>
      <c r="AO920" s="93">
        <v>40870</v>
      </c>
      <c r="AP920" s="97" t="str">
        <f>IF(Q920="",IF(AK920="Complete",IF(AM920="TBD","Waiting on Router","Ready"),"Pending Fiber Completion"),"Removed")</f>
        <v>Ready</v>
      </c>
      <c r="AQ920" s="1"/>
      <c r="AR920" s="4"/>
      <c r="AS920" s="9">
        <v>1</v>
      </c>
      <c r="AT920" s="1"/>
      <c r="AU920" s="1"/>
      <c r="AV920" s="4"/>
    </row>
    <row r="921" spans="1:48">
      <c r="A921" s="2"/>
      <c r="B921" s="73" t="s">
        <v>2511</v>
      </c>
      <c r="C921" s="73" t="s">
        <v>159</v>
      </c>
      <c r="D921" s="73" t="s">
        <v>774</v>
      </c>
      <c r="E921" s="3" t="s">
        <v>2722</v>
      </c>
      <c r="F921" s="73" t="s">
        <v>6914</v>
      </c>
      <c r="G921" s="73" t="s">
        <v>4852</v>
      </c>
      <c r="H921" s="4" t="s">
        <v>1412</v>
      </c>
      <c r="I921" s="4" t="s">
        <v>15</v>
      </c>
      <c r="J921" s="4">
        <v>26241</v>
      </c>
      <c r="K921" s="4" t="s">
        <v>2929</v>
      </c>
      <c r="L921" s="4" t="s">
        <v>3743</v>
      </c>
      <c r="M921" s="4" t="s">
        <v>2931</v>
      </c>
      <c r="N921" s="4" t="s">
        <v>4355</v>
      </c>
      <c r="O921" s="4">
        <v>399</v>
      </c>
      <c r="P921" s="3"/>
      <c r="Q921" s="4"/>
      <c r="R921" s="4" t="s">
        <v>2727</v>
      </c>
      <c r="S921" s="4" t="s">
        <v>2713</v>
      </c>
      <c r="T921" s="2">
        <v>40833</v>
      </c>
      <c r="U921" s="88" t="str">
        <f t="shared" si="168"/>
        <v>Y</v>
      </c>
      <c r="V921" s="88" t="str">
        <f t="shared" si="167"/>
        <v>Y</v>
      </c>
      <c r="W921" s="34">
        <v>35813.43</v>
      </c>
      <c r="X921" s="4" t="s">
        <v>2756</v>
      </c>
      <c r="Y921" s="2"/>
      <c r="Z921" s="2">
        <v>41008</v>
      </c>
      <c r="AA921" s="84" t="str">
        <f t="shared" si="169"/>
        <v>Y</v>
      </c>
      <c r="AB921" s="35">
        <v>2873</v>
      </c>
      <c r="AC921" s="15">
        <f t="shared" si="170"/>
        <v>2873</v>
      </c>
      <c r="AD921" s="2"/>
      <c r="AE921" s="92" t="str">
        <f t="shared" si="171"/>
        <v>TBD</v>
      </c>
      <c r="AF921" s="2">
        <v>41361</v>
      </c>
      <c r="AG921" s="4" t="s">
        <v>697</v>
      </c>
      <c r="AH921" s="89" t="str">
        <f t="shared" si="172"/>
        <v>Complete</v>
      </c>
      <c r="AI921" s="2" t="s">
        <v>4508</v>
      </c>
      <c r="AJ921" s="2">
        <v>41341</v>
      </c>
      <c r="AK921" s="84" t="str">
        <f>IF(Q921="",IF(U921="N","N/A",IF(AL921="","TBD",IF(AL921="N/A","N/A",IF(ISNUMBER(AL921),"Complete","")))),"Removed")</f>
        <v>Complete</v>
      </c>
      <c r="AL921" s="94">
        <v>41366</v>
      </c>
      <c r="AM921" s="89" t="str">
        <f>IF(Q921="",IF(AO921="","TBD",IF(AO921="N/A","N/A",IF(ISNUMBER(AO921),"Complete","TBD"))),"N/A")</f>
        <v>Complete</v>
      </c>
      <c r="AN921" s="2">
        <v>41366</v>
      </c>
      <c r="AO921" s="94">
        <v>41022</v>
      </c>
      <c r="AP921" s="97" t="str">
        <f>IF(Q921="",IF(AK921="Complete",IF(AM921="TBD","Waiting on Router","Ready"),"Pending Fiber Completion"),"Removed")</f>
        <v>Ready</v>
      </c>
      <c r="AQ921" s="2"/>
      <c r="AR921" s="4" t="s">
        <v>5188</v>
      </c>
      <c r="AS921" s="7">
        <v>1</v>
      </c>
      <c r="AT921" s="2"/>
      <c r="AU921" s="2"/>
      <c r="AV921" s="4"/>
    </row>
    <row r="922" spans="1:48">
      <c r="A922" s="2"/>
      <c r="B922" s="73" t="s">
        <v>2512</v>
      </c>
      <c r="C922" s="73" t="s">
        <v>159</v>
      </c>
      <c r="D922" s="73" t="s">
        <v>774</v>
      </c>
      <c r="E922" s="3" t="s">
        <v>2722</v>
      </c>
      <c r="F922" s="73" t="s">
        <v>6915</v>
      </c>
      <c r="G922" s="73" t="s">
        <v>4852</v>
      </c>
      <c r="H922" s="4" t="s">
        <v>1421</v>
      </c>
      <c r="I922" s="4" t="s">
        <v>15</v>
      </c>
      <c r="J922" s="4">
        <v>26241</v>
      </c>
      <c r="K922" s="4" t="s">
        <v>2928</v>
      </c>
      <c r="L922" s="4" t="s">
        <v>3743</v>
      </c>
      <c r="M922" s="4" t="s">
        <v>2931</v>
      </c>
      <c r="N922" s="4" t="s">
        <v>4356</v>
      </c>
      <c r="O922" s="4">
        <v>400</v>
      </c>
      <c r="P922" s="3"/>
      <c r="Q922" s="4"/>
      <c r="R922" s="4" t="s">
        <v>2727</v>
      </c>
      <c r="S922" s="4" t="s">
        <v>2713</v>
      </c>
      <c r="T922" s="2">
        <v>40807</v>
      </c>
      <c r="U922" s="88" t="str">
        <f t="shared" si="168"/>
        <v>Y</v>
      </c>
      <c r="V922" s="88" t="str">
        <f t="shared" si="167"/>
        <v>Y</v>
      </c>
      <c r="W922" s="34">
        <v>40530.81</v>
      </c>
      <c r="X922" s="4" t="s">
        <v>697</v>
      </c>
      <c r="Y922" s="2" t="s">
        <v>4391</v>
      </c>
      <c r="Z922" s="2">
        <v>41008</v>
      </c>
      <c r="AA922" s="84" t="str">
        <f t="shared" si="169"/>
        <v>Y</v>
      </c>
      <c r="AB922" s="35">
        <v>5505</v>
      </c>
      <c r="AC922" s="15">
        <f t="shared" si="170"/>
        <v>5505</v>
      </c>
      <c r="AD922" s="2"/>
      <c r="AE922" s="92" t="str">
        <f t="shared" si="171"/>
        <v>TBD</v>
      </c>
      <c r="AF922" s="2">
        <v>41124</v>
      </c>
      <c r="AG922" s="4" t="s">
        <v>697</v>
      </c>
      <c r="AH922" s="89" t="str">
        <f t="shared" si="172"/>
        <v>Complete</v>
      </c>
      <c r="AI922" s="2">
        <v>41448</v>
      </c>
      <c r="AJ922" s="2">
        <v>41450</v>
      </c>
      <c r="AK922" s="84" t="str">
        <f>IF(Q922="",IF(U922="N","N/A",IF(AL922="","TBD",IF(AL922="N/A","N/A",IF(ISNUMBER(AL922),"Complete","")))),"Removed")</f>
        <v>Complete</v>
      </c>
      <c r="AL922" s="94">
        <v>41471</v>
      </c>
      <c r="AM922" s="89" t="str">
        <f>IF(Q922="",IF(AO922="","TBD",IF(AO922="N/A","N/A",IF(ISNUMBER(AO922),"Complete","TBD"))),"N/A")</f>
        <v>Complete</v>
      </c>
      <c r="AN922" s="2">
        <v>41471</v>
      </c>
      <c r="AO922" s="94">
        <v>41023</v>
      </c>
      <c r="AP922" s="97" t="str">
        <f>IF(Q922="",IF(AK922="Complete",IF(AM922="TBD","Waiting on Router","Ready"),"Pending Fiber Completion"),"Removed")</f>
        <v>Ready</v>
      </c>
      <c r="AQ922" s="2"/>
      <c r="AR922" s="4" t="s">
        <v>6684</v>
      </c>
      <c r="AS922" s="7">
        <v>1</v>
      </c>
      <c r="AT922" s="2"/>
      <c r="AU922" s="2"/>
      <c r="AV922" s="4"/>
    </row>
    <row r="923" spans="1:48" ht="31.5">
      <c r="A923" s="2"/>
      <c r="B923" s="73" t="s">
        <v>2513</v>
      </c>
      <c r="C923" s="73" t="s">
        <v>159</v>
      </c>
      <c r="D923" s="73" t="s">
        <v>763</v>
      </c>
      <c r="E923" s="4" t="s">
        <v>2722</v>
      </c>
      <c r="F923" s="73" t="s">
        <v>590</v>
      </c>
      <c r="G923" s="73" t="s">
        <v>4852</v>
      </c>
      <c r="H923" s="4" t="s">
        <v>591</v>
      </c>
      <c r="I923" s="4" t="s">
        <v>255</v>
      </c>
      <c r="J923" s="4"/>
      <c r="K923" s="4" t="s">
        <v>2927</v>
      </c>
      <c r="L923" s="4"/>
      <c r="M923" s="4"/>
      <c r="N923" s="4" t="s">
        <v>4087</v>
      </c>
      <c r="O923" s="4">
        <v>779</v>
      </c>
      <c r="P923" s="4"/>
      <c r="Q923" s="4"/>
      <c r="R923" s="4" t="s">
        <v>2727</v>
      </c>
      <c r="S923" s="4" t="s">
        <v>2712</v>
      </c>
      <c r="T923" s="2">
        <v>40792</v>
      </c>
      <c r="U923" s="86" t="str">
        <f t="shared" si="168"/>
        <v>Y</v>
      </c>
      <c r="V923" s="86" t="str">
        <f t="shared" si="167"/>
        <v>Y</v>
      </c>
      <c r="W923" s="34">
        <v>16954</v>
      </c>
      <c r="X923" s="4" t="s">
        <v>697</v>
      </c>
      <c r="Y923" s="2">
        <v>40799</v>
      </c>
      <c r="Z923" s="2">
        <v>41008</v>
      </c>
      <c r="AA923" s="84" t="str">
        <f t="shared" si="169"/>
        <v>Y</v>
      </c>
      <c r="AB923" s="35">
        <v>1388</v>
      </c>
      <c r="AC923" s="15">
        <f t="shared" si="170"/>
        <v>1388</v>
      </c>
      <c r="AD923" s="2"/>
      <c r="AE923" s="92" t="str">
        <f t="shared" si="171"/>
        <v>TBD</v>
      </c>
      <c r="AF923" s="2">
        <v>41065</v>
      </c>
      <c r="AG923" s="4" t="s">
        <v>697</v>
      </c>
      <c r="AH923" s="89" t="str">
        <f t="shared" si="172"/>
        <v>Complete</v>
      </c>
      <c r="AI923" s="2">
        <v>41120</v>
      </c>
      <c r="AJ923" s="2">
        <v>41120</v>
      </c>
      <c r="AK923" s="84" t="str">
        <f>IF(Q923="",IF(U923="N","N/A",IF(AL923="","TBD",IF(AL923="N/A","N/A",IF(ISNUMBER(AL923),"Complete","")))),"Removed")</f>
        <v>Complete</v>
      </c>
      <c r="AL923" s="94">
        <v>41136</v>
      </c>
      <c r="AM923" s="89" t="str">
        <f>IF(Q923="",IF(AO923="","TBD",IF(AO923="N/A","N/A",IF(ISNUMBER(AO923),"Complete","TBD"))),"N/A")</f>
        <v>Complete</v>
      </c>
      <c r="AN923" s="2"/>
      <c r="AO923" s="94">
        <v>41045</v>
      </c>
      <c r="AP923" s="97" t="str">
        <f>IF(Q923="",IF(AK923="Complete",IF(AM923="TBD","Waiting on Router","Ready"),"Pending Fiber Completion"),"Removed")</f>
        <v>Ready</v>
      </c>
      <c r="AQ923" s="2"/>
      <c r="AR923" s="4" t="s">
        <v>5186</v>
      </c>
      <c r="AS923" s="7">
        <v>1</v>
      </c>
      <c r="AT923" s="2"/>
      <c r="AU923" s="2"/>
      <c r="AV923" s="4"/>
    </row>
    <row r="924" spans="1:48">
      <c r="A924" s="2"/>
      <c r="B924" s="73" t="s">
        <v>2514</v>
      </c>
      <c r="C924" s="73" t="s">
        <v>159</v>
      </c>
      <c r="D924" s="73" t="s">
        <v>763</v>
      </c>
      <c r="E924" s="4" t="s">
        <v>2722</v>
      </c>
      <c r="F924" s="73" t="s">
        <v>611</v>
      </c>
      <c r="G924" s="73" t="s">
        <v>4852</v>
      </c>
      <c r="H924" s="4" t="s">
        <v>612</v>
      </c>
      <c r="I924" s="4" t="s">
        <v>15</v>
      </c>
      <c r="J924" s="4">
        <v>26241</v>
      </c>
      <c r="K924" s="4" t="s">
        <v>2926</v>
      </c>
      <c r="L924" s="4"/>
      <c r="M924" s="4"/>
      <c r="N924" s="4" t="s">
        <v>4116</v>
      </c>
      <c r="O924" s="4">
        <v>808</v>
      </c>
      <c r="P924" s="4"/>
      <c r="Q924" s="4"/>
      <c r="R924" s="4" t="s">
        <v>2727</v>
      </c>
      <c r="S924" s="4" t="s">
        <v>2712</v>
      </c>
      <c r="T924" s="2">
        <v>40826</v>
      </c>
      <c r="U924" s="86" t="str">
        <f t="shared" si="168"/>
        <v>Y</v>
      </c>
      <c r="V924" s="86" t="str">
        <f t="shared" si="167"/>
        <v>Y</v>
      </c>
      <c r="W924" s="34">
        <v>20649.13</v>
      </c>
      <c r="X924" s="4" t="s">
        <v>697</v>
      </c>
      <c r="Y924" s="2">
        <v>40913</v>
      </c>
      <c r="Z924" s="2">
        <v>41008</v>
      </c>
      <c r="AA924" s="84" t="str">
        <f t="shared" si="169"/>
        <v>Y</v>
      </c>
      <c r="AB924" s="35">
        <v>1975</v>
      </c>
      <c r="AC924" s="15">
        <f t="shared" si="170"/>
        <v>1975</v>
      </c>
      <c r="AD924" s="2"/>
      <c r="AE924" s="92" t="str">
        <f t="shared" si="171"/>
        <v>TBD</v>
      </c>
      <c r="AF924" s="2">
        <v>41124</v>
      </c>
      <c r="AG924" s="4" t="s">
        <v>2756</v>
      </c>
      <c r="AH924" s="89" t="str">
        <f t="shared" si="172"/>
        <v>No Build Required</v>
      </c>
      <c r="AI924" s="13" t="s">
        <v>4508</v>
      </c>
      <c r="AJ924" s="13" t="s">
        <v>4508</v>
      </c>
      <c r="AK924" s="84" t="str">
        <f>IF(Q924="",IF(U924="N","N/A",IF(AL924="","TBD",IF(AL924="N/A","N/A",IF(ISNUMBER(AL924),"Complete","")))),"Removed")</f>
        <v>Complete</v>
      </c>
      <c r="AL924" s="94">
        <v>41124</v>
      </c>
      <c r="AM924" s="89" t="str">
        <f>IF(Q924="",IF(AO924="","TBD",IF(AO924="N/A","N/A",IF(ISNUMBER(AO924),"Complete","TBD"))),"N/A")</f>
        <v>Complete</v>
      </c>
      <c r="AN924" s="1">
        <v>41131</v>
      </c>
      <c r="AO924" s="94">
        <v>41088</v>
      </c>
      <c r="AP924" s="97" t="str">
        <f>IF(Q924="",IF(AK924="Complete",IF(AM924="TBD","Waiting on Router","Ready"),"Pending Fiber Completion"),"Removed")</f>
        <v>Ready</v>
      </c>
      <c r="AQ924" s="1">
        <v>41131</v>
      </c>
      <c r="AR924" s="4"/>
      <c r="AS924" s="7">
        <v>1</v>
      </c>
      <c r="AT924" s="2"/>
      <c r="AU924" s="2"/>
      <c r="AV924" s="4"/>
    </row>
    <row r="925" spans="1:48">
      <c r="A925" s="2"/>
      <c r="B925" s="73" t="s">
        <v>2515</v>
      </c>
      <c r="C925" s="73" t="s">
        <v>159</v>
      </c>
      <c r="D925" s="73" t="s">
        <v>763</v>
      </c>
      <c r="E925" s="4" t="s">
        <v>2722</v>
      </c>
      <c r="F925" s="73" t="s">
        <v>651</v>
      </c>
      <c r="G925" s="73" t="s">
        <v>4852</v>
      </c>
      <c r="H925" s="4" t="s">
        <v>390</v>
      </c>
      <c r="I925" s="4" t="s">
        <v>652</v>
      </c>
      <c r="J925" s="4"/>
      <c r="K925" s="4" t="s">
        <v>2925</v>
      </c>
      <c r="L925" s="4"/>
      <c r="M925" s="4"/>
      <c r="N925" s="4" t="s">
        <v>4132</v>
      </c>
      <c r="O925" s="4">
        <v>834</v>
      </c>
      <c r="P925" s="4"/>
      <c r="Q925" s="4"/>
      <c r="R925" s="4" t="s">
        <v>2727</v>
      </c>
      <c r="S925" s="4" t="s">
        <v>2712</v>
      </c>
      <c r="T925" s="2">
        <v>40792</v>
      </c>
      <c r="U925" s="86" t="str">
        <f t="shared" si="168"/>
        <v>Y</v>
      </c>
      <c r="V925" s="86" t="str">
        <f t="shared" si="167"/>
        <v>Y</v>
      </c>
      <c r="W925" s="34">
        <v>15326</v>
      </c>
      <c r="X925" s="4" t="s">
        <v>2756</v>
      </c>
      <c r="Y925" s="2"/>
      <c r="Z925" s="2">
        <v>41008</v>
      </c>
      <c r="AA925" s="84" t="str">
        <f t="shared" si="169"/>
        <v>Y</v>
      </c>
      <c r="AB925" s="35">
        <v>860</v>
      </c>
      <c r="AC925" s="15">
        <f t="shared" si="170"/>
        <v>860</v>
      </c>
      <c r="AD925" s="2"/>
      <c r="AE925" s="92" t="str">
        <f t="shared" si="171"/>
        <v>TBD</v>
      </c>
      <c r="AF925" s="2">
        <v>41264</v>
      </c>
      <c r="AG925" s="4" t="s">
        <v>697</v>
      </c>
      <c r="AH925" s="89" t="str">
        <f t="shared" si="172"/>
        <v>Complete</v>
      </c>
      <c r="AI925" s="2">
        <v>41270</v>
      </c>
      <c r="AJ925" s="2">
        <v>41292</v>
      </c>
      <c r="AK925" s="84" t="str">
        <f>IF(Q925="",IF(U925="N","N/A",IF(AL925="","TBD",IF(AL925="N/A","N/A",IF(ISNUMBER(AL925),"Complete","")))),"Removed")</f>
        <v>Complete</v>
      </c>
      <c r="AL925" s="94">
        <v>41299</v>
      </c>
      <c r="AM925" s="89" t="str">
        <f>IF(Q925="",IF(AO925="","TBD",IF(AO925="N/A","N/A",IF(ISNUMBER(AO925),"Complete","TBD"))),"N/A")</f>
        <v>Complete</v>
      </c>
      <c r="AN925" s="2"/>
      <c r="AO925" s="94">
        <v>41177</v>
      </c>
      <c r="AP925" s="97" t="str">
        <f>IF(Q925="",IF(AK925="Complete",IF(AM925="TBD","Waiting on Router","Ready"),"Pending Fiber Completion"),"Removed")</f>
        <v>Ready</v>
      </c>
      <c r="AQ925" s="2"/>
      <c r="AR925" s="4"/>
      <c r="AS925" s="7">
        <v>1</v>
      </c>
      <c r="AT925" s="2"/>
      <c r="AU925" s="2"/>
      <c r="AV925" s="4"/>
    </row>
    <row r="926" spans="1:48">
      <c r="A926" s="2"/>
      <c r="B926" s="73" t="s">
        <v>2516</v>
      </c>
      <c r="C926" s="73" t="s">
        <v>159</v>
      </c>
      <c r="D926" s="73" t="s">
        <v>763</v>
      </c>
      <c r="E926" s="4" t="s">
        <v>2722</v>
      </c>
      <c r="F926" s="73" t="s">
        <v>560</v>
      </c>
      <c r="G926" s="73" t="s">
        <v>4852</v>
      </c>
      <c r="H926" s="4" t="s">
        <v>561</v>
      </c>
      <c r="I926" s="4" t="s">
        <v>562</v>
      </c>
      <c r="J926" s="4"/>
      <c r="K926" s="4" t="s">
        <v>2924</v>
      </c>
      <c r="L926" s="4"/>
      <c r="M926" s="4"/>
      <c r="N926" s="4" t="s">
        <v>6854</v>
      </c>
      <c r="O926" s="4">
        <v>843</v>
      </c>
      <c r="P926" s="4"/>
      <c r="Q926" s="4"/>
      <c r="R926" s="4" t="s">
        <v>2727</v>
      </c>
      <c r="S926" s="4" t="s">
        <v>2712</v>
      </c>
      <c r="T926" s="2">
        <v>40770</v>
      </c>
      <c r="U926" s="86" t="str">
        <f t="shared" si="168"/>
        <v>Y</v>
      </c>
      <c r="V926" s="86" t="str">
        <f t="shared" si="167"/>
        <v>Y</v>
      </c>
      <c r="W926" s="34">
        <v>8820.99</v>
      </c>
      <c r="X926" s="4" t="s">
        <v>2756</v>
      </c>
      <c r="Y926" s="2"/>
      <c r="Z926" s="2">
        <v>40772</v>
      </c>
      <c r="AA926" s="84" t="str">
        <f t="shared" si="169"/>
        <v>Y</v>
      </c>
      <c r="AB926" s="35">
        <v>941</v>
      </c>
      <c r="AC926" s="15">
        <f t="shared" si="170"/>
        <v>941</v>
      </c>
      <c r="AD926" s="2"/>
      <c r="AE926" s="92" t="str">
        <f t="shared" si="171"/>
        <v>TBD</v>
      </c>
      <c r="AF926" s="2">
        <v>41099</v>
      </c>
      <c r="AG926" s="4" t="s">
        <v>2756</v>
      </c>
      <c r="AH926" s="89" t="str">
        <f t="shared" si="172"/>
        <v>No Build Required</v>
      </c>
      <c r="AI926" s="13" t="s">
        <v>4508</v>
      </c>
      <c r="AJ926" s="13" t="s">
        <v>4508</v>
      </c>
      <c r="AK926" s="84" t="str">
        <f>IF(Q926="",IF(U926="N","N/A",IF(AL926="","TBD",IF(AL926="N/A","N/A",IF(ISNUMBER(AL926),"Complete","")))),"Removed")</f>
        <v>Complete</v>
      </c>
      <c r="AL926" s="94">
        <v>41099</v>
      </c>
      <c r="AM926" s="89" t="str">
        <f>IF(Q926="",IF(AO926="","TBD",IF(AO926="N/A","N/A",IF(ISNUMBER(AO926),"Complete","TBD"))),"N/A")</f>
        <v>Complete</v>
      </c>
      <c r="AN926" s="2"/>
      <c r="AO926" s="94">
        <v>41487</v>
      </c>
      <c r="AP926" s="97" t="str">
        <f>IF(Q926="",IF(AK926="Complete",IF(AM926="TBD","Waiting on Router","Ready"),"Pending Fiber Completion"),"Removed")</f>
        <v>Ready</v>
      </c>
      <c r="AQ926" s="2"/>
      <c r="AR926" s="4" t="s">
        <v>6848</v>
      </c>
      <c r="AS926" s="7">
        <v>1</v>
      </c>
      <c r="AT926" s="2"/>
      <c r="AU926" s="2"/>
      <c r="AV926" s="4"/>
    </row>
    <row r="927" spans="1:48">
      <c r="A927" s="2"/>
      <c r="B927" s="73" t="s">
        <v>2517</v>
      </c>
      <c r="C927" s="73" t="s">
        <v>159</v>
      </c>
      <c r="D927" s="73" t="s">
        <v>763</v>
      </c>
      <c r="E927" s="4" t="s">
        <v>2722</v>
      </c>
      <c r="F927" s="73" t="s">
        <v>565</v>
      </c>
      <c r="G927" s="73" t="s">
        <v>4852</v>
      </c>
      <c r="H927" s="4" t="s">
        <v>566</v>
      </c>
      <c r="I927" s="4" t="s">
        <v>282</v>
      </c>
      <c r="J927" s="4"/>
      <c r="K927" s="4" t="s">
        <v>2923</v>
      </c>
      <c r="L927" s="4"/>
      <c r="M927" s="4"/>
      <c r="N927" s="4" t="s">
        <v>4204</v>
      </c>
      <c r="O927" s="4">
        <v>792</v>
      </c>
      <c r="P927" s="4"/>
      <c r="Q927" s="4"/>
      <c r="R927" s="4" t="s">
        <v>2727</v>
      </c>
      <c r="S927" s="4" t="s">
        <v>2712</v>
      </c>
      <c r="T927" s="2">
        <v>40770</v>
      </c>
      <c r="U927" s="86" t="str">
        <f t="shared" si="168"/>
        <v>Y</v>
      </c>
      <c r="V927" s="86" t="str">
        <f t="shared" si="167"/>
        <v>Y</v>
      </c>
      <c r="W927" s="34">
        <v>7629.53</v>
      </c>
      <c r="X927" s="4" t="s">
        <v>2756</v>
      </c>
      <c r="Y927" s="2"/>
      <c r="Z927" s="2">
        <v>40772</v>
      </c>
      <c r="AA927" s="84" t="str">
        <f t="shared" si="169"/>
        <v>Y</v>
      </c>
      <c r="AB927" s="35">
        <v>291</v>
      </c>
      <c r="AC927" s="15">
        <f t="shared" si="170"/>
        <v>291</v>
      </c>
      <c r="AD927" s="2"/>
      <c r="AE927" s="92" t="str">
        <f t="shared" si="171"/>
        <v>TBD</v>
      </c>
      <c r="AF927" s="2">
        <v>41306</v>
      </c>
      <c r="AG927" s="4" t="s">
        <v>697</v>
      </c>
      <c r="AH927" s="89" t="str">
        <f t="shared" si="172"/>
        <v>Complete</v>
      </c>
      <c r="AI927" s="2">
        <v>41270</v>
      </c>
      <c r="AJ927" s="2">
        <v>41313</v>
      </c>
      <c r="AK927" s="84" t="str">
        <f>IF(Q927="",IF(U927="N","N/A",IF(AL927="","TBD",IF(AL927="N/A","N/A",IF(ISNUMBER(AL927),"Complete","")))),"Removed")</f>
        <v>Complete</v>
      </c>
      <c r="AL927" s="94">
        <v>41355</v>
      </c>
      <c r="AM927" s="89" t="str">
        <f>IF(Q927="",IF(AO927="","TBD",IF(AO927="N/A","N/A",IF(ISNUMBER(AO927),"Complete","TBD"))),"N/A")</f>
        <v>Complete</v>
      </c>
      <c r="AN927" s="2">
        <v>41355</v>
      </c>
      <c r="AO927" s="94">
        <v>41059</v>
      </c>
      <c r="AP927" s="97" t="str">
        <f>IF(Q927="",IF(AK927="Complete",IF(AM927="TBD","Waiting on Router","Ready"),"Pending Fiber Completion"),"Removed")</f>
        <v>Ready</v>
      </c>
      <c r="AQ927" s="2"/>
      <c r="AR927" s="4"/>
      <c r="AS927" s="7">
        <v>1</v>
      </c>
      <c r="AT927" s="2"/>
      <c r="AU927" s="2"/>
      <c r="AV927" s="4"/>
    </row>
    <row r="928" spans="1:48" ht="63">
      <c r="A928" s="2"/>
      <c r="B928" s="73" t="s">
        <v>2518</v>
      </c>
      <c r="C928" s="73" t="s">
        <v>159</v>
      </c>
      <c r="D928" s="73" t="s">
        <v>763</v>
      </c>
      <c r="E928" s="4" t="s">
        <v>2722</v>
      </c>
      <c r="F928" s="73" t="s">
        <v>567</v>
      </c>
      <c r="G928" s="73" t="s">
        <v>4852</v>
      </c>
      <c r="H928" s="4" t="s">
        <v>568</v>
      </c>
      <c r="I928" s="4" t="s">
        <v>569</v>
      </c>
      <c r="J928" s="4"/>
      <c r="K928" s="4" t="s">
        <v>2922</v>
      </c>
      <c r="L928" s="4"/>
      <c r="M928" s="4"/>
      <c r="N928" s="4" t="s">
        <v>4207</v>
      </c>
      <c r="O928" s="4">
        <v>790</v>
      </c>
      <c r="P928" s="4"/>
      <c r="Q928" s="4"/>
      <c r="R928" s="4" t="s">
        <v>2727</v>
      </c>
      <c r="S928" s="4" t="s">
        <v>2712</v>
      </c>
      <c r="T928" s="2">
        <v>40770</v>
      </c>
      <c r="U928" s="86" t="str">
        <f t="shared" si="168"/>
        <v>Y</v>
      </c>
      <c r="V928" s="86" t="str">
        <f t="shared" si="167"/>
        <v>Y</v>
      </c>
      <c r="W928" s="34">
        <v>7683.27</v>
      </c>
      <c r="X928" s="4" t="s">
        <v>2756</v>
      </c>
      <c r="Y928" s="2"/>
      <c r="Z928" s="2">
        <v>40772</v>
      </c>
      <c r="AA928" s="84" t="str">
        <f t="shared" si="169"/>
        <v>Y</v>
      </c>
      <c r="AB928" s="35">
        <v>597</v>
      </c>
      <c r="AC928" s="15">
        <f t="shared" si="170"/>
        <v>597</v>
      </c>
      <c r="AD928" s="2"/>
      <c r="AE928" s="92" t="str">
        <f t="shared" si="171"/>
        <v>TBD</v>
      </c>
      <c r="AF928" s="2">
        <v>41258</v>
      </c>
      <c r="AG928" s="4" t="s">
        <v>697</v>
      </c>
      <c r="AH928" s="89" t="str">
        <f t="shared" si="172"/>
        <v>Complete</v>
      </c>
      <c r="AI928" s="2">
        <v>41257</v>
      </c>
      <c r="AJ928" s="2">
        <v>41264</v>
      </c>
      <c r="AK928" s="84" t="str">
        <f>IF(Q928="",IF(U928="N","N/A",IF(AL928="","TBD",IF(AL928="N/A","N/A",IF(ISNUMBER(AL928),"Complete","")))),"Removed")</f>
        <v>Complete</v>
      </c>
      <c r="AL928" s="94">
        <v>41355</v>
      </c>
      <c r="AM928" s="89" t="str">
        <f>IF(Q928="",IF(AO928="","TBD",IF(AO928="N/A","N/A",IF(ISNUMBER(AO928),"Complete","TBD"))),"N/A")</f>
        <v>Complete</v>
      </c>
      <c r="AN928" s="2">
        <v>41355</v>
      </c>
      <c r="AO928" s="94">
        <v>41059</v>
      </c>
      <c r="AP928" s="97" t="str">
        <f>IF(Q928="",IF(AK928="Complete",IF(AM928="TBD","Waiting on Router","Ready"),"Pending Fiber Completion"),"Removed")</f>
        <v>Ready</v>
      </c>
      <c r="AQ928" s="2"/>
      <c r="AR928" s="4" t="s">
        <v>4919</v>
      </c>
      <c r="AS928" s="7">
        <v>1</v>
      </c>
      <c r="AT928" s="2"/>
      <c r="AU928" s="2"/>
      <c r="AV928" s="4"/>
    </row>
    <row r="929" spans="1:48">
      <c r="A929" s="1"/>
      <c r="B929" s="74" t="s">
        <v>2519</v>
      </c>
      <c r="C929" s="74" t="s">
        <v>159</v>
      </c>
      <c r="D929" s="74" t="s">
        <v>761</v>
      </c>
      <c r="E929" s="9" t="s">
        <v>2722</v>
      </c>
      <c r="F929" s="79" t="s">
        <v>160</v>
      </c>
      <c r="G929" s="74" t="s">
        <v>4852</v>
      </c>
      <c r="H929" s="9" t="s">
        <v>747</v>
      </c>
      <c r="I929" s="9" t="s">
        <v>15</v>
      </c>
      <c r="J929" s="9">
        <v>26241</v>
      </c>
      <c r="K929" s="9" t="s">
        <v>2921</v>
      </c>
      <c r="L929" s="7" t="s">
        <v>3940</v>
      </c>
      <c r="M929" s="9" t="s">
        <v>3941</v>
      </c>
      <c r="N929" s="9" t="s">
        <v>4626</v>
      </c>
      <c r="O929" s="9">
        <v>1392</v>
      </c>
      <c r="P929" s="9"/>
      <c r="Q929" s="7"/>
      <c r="R929" s="7" t="s">
        <v>2727</v>
      </c>
      <c r="S929" s="9"/>
      <c r="T929" s="1">
        <v>40792</v>
      </c>
      <c r="U929" s="87" t="str">
        <f t="shared" si="168"/>
        <v>Y</v>
      </c>
      <c r="V929" s="87" t="str">
        <f t="shared" si="167"/>
        <v>Y</v>
      </c>
      <c r="W929" s="32">
        <v>10633</v>
      </c>
      <c r="X929" s="9" t="s">
        <v>697</v>
      </c>
      <c r="Y929" s="1">
        <v>40799</v>
      </c>
      <c r="Z929" s="1">
        <v>40800</v>
      </c>
      <c r="AA929" s="84" t="str">
        <f t="shared" si="169"/>
        <v>Y</v>
      </c>
      <c r="AB929" s="33">
        <v>1054</v>
      </c>
      <c r="AC929" s="15">
        <f t="shared" si="170"/>
        <v>1054</v>
      </c>
      <c r="AD929" s="1"/>
      <c r="AE929" s="92" t="str">
        <f t="shared" si="171"/>
        <v>TBD</v>
      </c>
      <c r="AF929" s="1">
        <v>40968</v>
      </c>
      <c r="AG929" s="9" t="s">
        <v>2756</v>
      </c>
      <c r="AH929" s="89" t="str">
        <f t="shared" si="172"/>
        <v>No Build Required</v>
      </c>
      <c r="AI929" s="13" t="s">
        <v>4508</v>
      </c>
      <c r="AJ929" s="13" t="s">
        <v>4508</v>
      </c>
      <c r="AK929" s="84" t="str">
        <f>IF(Q929="",IF(U929="N","N/A",IF(AL929="","TBD",IF(AL929="N/A","N/A",IF(ISNUMBER(AL929),"Complete","")))),"Removed")</f>
        <v>Complete</v>
      </c>
      <c r="AL929" s="93">
        <v>40968</v>
      </c>
      <c r="AM929" s="89" t="str">
        <f>IF(Q929="",IF(AO929="","TBD",IF(AO929="N/A","N/A",IF(ISNUMBER(AO929),"Complete","Complete"))),"N/A")</f>
        <v>Complete</v>
      </c>
      <c r="AN929" s="1">
        <v>40970</v>
      </c>
      <c r="AO929" s="93">
        <v>40933</v>
      </c>
      <c r="AP929" s="97" t="str">
        <f>IF(Q929="",IF(AK929="Complete",IF(AM929="TBD","Waiting on Router","Ready"),"Pending Fiber Completion"),"Removed")</f>
        <v>Ready</v>
      </c>
      <c r="AQ929" s="1">
        <v>40970</v>
      </c>
      <c r="AR929" s="7"/>
      <c r="AS929" s="9">
        <v>1</v>
      </c>
      <c r="AT929" s="1"/>
      <c r="AU929" s="1"/>
      <c r="AV929" s="7"/>
    </row>
    <row r="930" spans="1:48">
      <c r="A930" s="1"/>
      <c r="B930" s="72" t="s">
        <v>2520</v>
      </c>
      <c r="C930" s="72" t="s">
        <v>159</v>
      </c>
      <c r="D930" s="72" t="s">
        <v>765</v>
      </c>
      <c r="E930" s="8" t="s">
        <v>2722</v>
      </c>
      <c r="F930" s="73" t="s">
        <v>253</v>
      </c>
      <c r="G930" s="72" t="s">
        <v>4852</v>
      </c>
      <c r="H930" s="8" t="s">
        <v>254</v>
      </c>
      <c r="I930" s="8" t="s">
        <v>255</v>
      </c>
      <c r="J930" s="8">
        <v>26250</v>
      </c>
      <c r="K930" s="8" t="s">
        <v>2920</v>
      </c>
      <c r="L930" s="4" t="s">
        <v>4014</v>
      </c>
      <c r="M930" s="8"/>
      <c r="N930" s="8" t="s">
        <v>4497</v>
      </c>
      <c r="O930" s="8">
        <v>652</v>
      </c>
      <c r="P930" s="8"/>
      <c r="Q930" s="4"/>
      <c r="R930" s="4" t="s">
        <v>2727</v>
      </c>
      <c r="S930" s="8" t="s">
        <v>1727</v>
      </c>
      <c r="T930" s="1">
        <v>40833</v>
      </c>
      <c r="U930" s="77" t="str">
        <f t="shared" si="168"/>
        <v>Y</v>
      </c>
      <c r="V930" s="77" t="str">
        <f t="shared" si="167"/>
        <v>Y</v>
      </c>
      <c r="W930" s="32">
        <v>19487.25</v>
      </c>
      <c r="X930" s="8" t="s">
        <v>697</v>
      </c>
      <c r="Y930" s="1">
        <v>40913</v>
      </c>
      <c r="Z930" s="1">
        <v>41008</v>
      </c>
      <c r="AA930" s="84" t="str">
        <f t="shared" si="169"/>
        <v>Y</v>
      </c>
      <c r="AB930" s="33">
        <v>3425</v>
      </c>
      <c r="AC930" s="15">
        <f t="shared" si="170"/>
        <v>3425</v>
      </c>
      <c r="AD930" s="1"/>
      <c r="AE930" s="92" t="str">
        <f t="shared" si="171"/>
        <v>TBD</v>
      </c>
      <c r="AF930" s="1">
        <v>41032</v>
      </c>
      <c r="AG930" s="8" t="s">
        <v>2756</v>
      </c>
      <c r="AH930" s="89" t="str">
        <f t="shared" si="172"/>
        <v>No Build Required</v>
      </c>
      <c r="AI930" s="13" t="s">
        <v>4508</v>
      </c>
      <c r="AJ930" s="13" t="s">
        <v>4508</v>
      </c>
      <c r="AK930" s="84" t="str">
        <f>IF(Q930="",IF(U930="N","N/A",IF(AL930="","TBD",IF(AL930="N/A","N/A",IF(ISNUMBER(AL930),"Complete","")))),"Removed")</f>
        <v>Complete</v>
      </c>
      <c r="AL930" s="93">
        <v>41032</v>
      </c>
      <c r="AM930" s="89" t="str">
        <f>IF(Q930="",IF(AO930="","TBD",IF(AO930="N/A","N/A",IF(ISNUMBER(AO930),"Complete","TBD"))),"N/A")</f>
        <v>Complete</v>
      </c>
      <c r="AN930" s="1"/>
      <c r="AO930" s="93">
        <v>41226</v>
      </c>
      <c r="AP930" s="97" t="str">
        <f>IF(Q930="",IF(AK930="Complete",IF(AM930="TBD","Waiting on Router","Ready"),"Pending Fiber Completion"),"Removed")</f>
        <v>Ready</v>
      </c>
      <c r="AQ930" s="1"/>
      <c r="AR930" s="4"/>
      <c r="AS930" s="9">
        <v>1</v>
      </c>
      <c r="AT930" s="1"/>
      <c r="AU930" s="1"/>
      <c r="AV930" s="4"/>
    </row>
    <row r="931" spans="1:48" ht="31.5">
      <c r="A931" s="2"/>
      <c r="B931" s="73" t="s">
        <v>2521</v>
      </c>
      <c r="C931" s="73" t="s">
        <v>159</v>
      </c>
      <c r="D931" s="73" t="s">
        <v>710</v>
      </c>
      <c r="E931" s="4" t="s">
        <v>2722</v>
      </c>
      <c r="F931" s="73" t="s">
        <v>3415</v>
      </c>
      <c r="G931" s="73" t="s">
        <v>4852</v>
      </c>
      <c r="H931" s="4" t="s">
        <v>14</v>
      </c>
      <c r="I931" s="4" t="s">
        <v>15</v>
      </c>
      <c r="J931" s="4">
        <v>26241</v>
      </c>
      <c r="K931" s="4" t="s">
        <v>2919</v>
      </c>
      <c r="L931" s="4" t="s">
        <v>3416</v>
      </c>
      <c r="M931" s="4" t="s">
        <v>2919</v>
      </c>
      <c r="N931" s="4" t="s">
        <v>4285</v>
      </c>
      <c r="O931" s="4">
        <v>1052</v>
      </c>
      <c r="P931" s="4"/>
      <c r="Q931" s="4"/>
      <c r="R931" s="4" t="s">
        <v>2727</v>
      </c>
      <c r="S931" s="4" t="s">
        <v>2714</v>
      </c>
      <c r="T931" s="2">
        <v>40833</v>
      </c>
      <c r="U931" s="86" t="str">
        <f t="shared" si="168"/>
        <v>Y</v>
      </c>
      <c r="V931" s="86" t="str">
        <f t="shared" si="167"/>
        <v>Y</v>
      </c>
      <c r="W931" s="34">
        <v>11715</v>
      </c>
      <c r="X931" s="4" t="s">
        <v>2756</v>
      </c>
      <c r="Y931" s="2"/>
      <c r="Z931" s="2">
        <v>40847</v>
      </c>
      <c r="AA931" s="84" t="str">
        <f t="shared" si="169"/>
        <v>Y</v>
      </c>
      <c r="AB931" s="35">
        <v>640</v>
      </c>
      <c r="AC931" s="15">
        <f t="shared" si="170"/>
        <v>640</v>
      </c>
      <c r="AD931" s="2"/>
      <c r="AE931" s="92" t="str">
        <f t="shared" si="171"/>
        <v>TBD</v>
      </c>
      <c r="AF931" s="2">
        <v>40912</v>
      </c>
      <c r="AG931" s="4" t="s">
        <v>697</v>
      </c>
      <c r="AH931" s="89" t="str">
        <f t="shared" si="172"/>
        <v>Complete</v>
      </c>
      <c r="AI931" s="2">
        <v>41079</v>
      </c>
      <c r="AJ931" s="2">
        <v>41025</v>
      </c>
      <c r="AK931" s="84" t="str">
        <f>IF(Q931="",IF(U931="N","N/A",IF(AL931="","TBD",IF(AL931="N/A","N/A",IF(ISNUMBER(AL931),"Complete","")))),"Removed")</f>
        <v>Complete</v>
      </c>
      <c r="AL931" s="94">
        <v>41025</v>
      </c>
      <c r="AM931" s="89" t="str">
        <f>IF(Q931="",IF(AO931="","TBD",IF(AO931="N/A","N/A",IF(ISNUMBER(AO931),"Complete","TBD"))),"N/A")</f>
        <v>Complete</v>
      </c>
      <c r="AN931" s="2">
        <v>41033</v>
      </c>
      <c r="AO931" s="94">
        <v>40906</v>
      </c>
      <c r="AP931" s="97" t="str">
        <f>IF(Q931="",IF(AK931="Complete",IF(AM931="TBD","Waiting on Router","Ready"),"Pending Fiber Completion"),"Removed")</f>
        <v>Ready</v>
      </c>
      <c r="AQ931" s="2">
        <v>41033</v>
      </c>
      <c r="AR931" s="4" t="s">
        <v>4898</v>
      </c>
      <c r="AS931" s="7">
        <v>1</v>
      </c>
      <c r="AT931" s="2"/>
      <c r="AU931" s="2"/>
      <c r="AV931" s="4"/>
    </row>
    <row r="932" spans="1:48">
      <c r="A932" s="13"/>
      <c r="B932" s="75" t="s">
        <v>2522</v>
      </c>
      <c r="C932" s="75" t="s">
        <v>159</v>
      </c>
      <c r="D932" s="75" t="s">
        <v>1554</v>
      </c>
      <c r="E932" s="6" t="s">
        <v>2722</v>
      </c>
      <c r="F932" s="78" t="s">
        <v>1573</v>
      </c>
      <c r="G932" s="75" t="s">
        <v>4851</v>
      </c>
      <c r="H932" s="6" t="s">
        <v>6465</v>
      </c>
      <c r="I932" s="6" t="s">
        <v>15</v>
      </c>
      <c r="J932" s="6">
        <v>26241</v>
      </c>
      <c r="K932" s="6" t="s">
        <v>6466</v>
      </c>
      <c r="L932" s="11" t="s">
        <v>6467</v>
      </c>
      <c r="M932" s="6"/>
      <c r="N932" s="6" t="s">
        <v>6468</v>
      </c>
      <c r="O932" s="6">
        <v>930</v>
      </c>
      <c r="P932" s="6" t="s">
        <v>4812</v>
      </c>
      <c r="Q932" s="11"/>
      <c r="R932" s="11" t="s">
        <v>6171</v>
      </c>
      <c r="S932" s="6" t="s">
        <v>2715</v>
      </c>
      <c r="T932" s="13"/>
      <c r="U932" s="77" t="str">
        <f t="shared" si="168"/>
        <v>N</v>
      </c>
      <c r="V932" s="77" t="str">
        <f t="shared" si="167"/>
        <v>N/A</v>
      </c>
      <c r="W932" s="22"/>
      <c r="X932" s="6" t="s">
        <v>4508</v>
      </c>
      <c r="Y932" s="13"/>
      <c r="Z932" s="13"/>
      <c r="AA932" s="84" t="str">
        <f t="shared" si="169"/>
        <v>N/A</v>
      </c>
      <c r="AB932" s="23">
        <v>0</v>
      </c>
      <c r="AC932" s="15">
        <f t="shared" si="170"/>
        <v>0</v>
      </c>
      <c r="AD932" s="13"/>
      <c r="AE932" s="92" t="str">
        <f t="shared" si="171"/>
        <v>N/A</v>
      </c>
      <c r="AF932" s="13"/>
      <c r="AG932" s="6" t="s">
        <v>2756</v>
      </c>
      <c r="AH932" s="89" t="str">
        <f t="shared" si="172"/>
        <v>No Build Required</v>
      </c>
      <c r="AI932" s="13" t="s">
        <v>4508</v>
      </c>
      <c r="AJ932" s="13" t="s">
        <v>4508</v>
      </c>
      <c r="AK932" s="84" t="str">
        <f>IF(Q932="",IF(U932="N","N/A",IF(AL932="","TBD",IF(AL932="N/A","N/A",IF(ISNUMBER(AL932),"Complete","")))),"Removed")</f>
        <v>N/A</v>
      </c>
      <c r="AL932" s="93" t="s">
        <v>4508</v>
      </c>
      <c r="AM932" s="89" t="str">
        <f>IF(Q932="",IF(AO932="","TBD",IF(AO932="N/A","N/A",IF(ISNUMBER(AO932),"Complete","TBD"))),"N/A")</f>
        <v>Complete</v>
      </c>
      <c r="AN932" s="1">
        <v>41103</v>
      </c>
      <c r="AO932" s="95">
        <v>41101</v>
      </c>
      <c r="AP932" s="97" t="str">
        <f>IF(Q932="",IF(AK932="N/A",IF(AM932="TBD","Waiting on Router","Ready"),"TBD"),"Removed")</f>
        <v>Ready</v>
      </c>
      <c r="AQ932" s="1">
        <v>41103</v>
      </c>
      <c r="AR932" s="11"/>
      <c r="AS932" s="9">
        <v>1</v>
      </c>
      <c r="AT932" s="1"/>
      <c r="AU932" s="1"/>
      <c r="AV932" s="11"/>
    </row>
    <row r="933" spans="1:48">
      <c r="A933" s="13"/>
      <c r="B933" s="75" t="s">
        <v>2523</v>
      </c>
      <c r="C933" s="75" t="s">
        <v>159</v>
      </c>
      <c r="D933" s="75" t="s">
        <v>1554</v>
      </c>
      <c r="E933" s="6" t="s">
        <v>2722</v>
      </c>
      <c r="F933" s="78" t="s">
        <v>1620</v>
      </c>
      <c r="G933" s="75" t="s">
        <v>4852</v>
      </c>
      <c r="H933" s="6" t="s">
        <v>1621</v>
      </c>
      <c r="I933" s="6" t="s">
        <v>282</v>
      </c>
      <c r="J933" s="6">
        <v>26280</v>
      </c>
      <c r="K933" s="6" t="s">
        <v>2918</v>
      </c>
      <c r="L933" s="11" t="s">
        <v>4672</v>
      </c>
      <c r="M933" s="6" t="s">
        <v>3677</v>
      </c>
      <c r="N933" s="6" t="s">
        <v>3870</v>
      </c>
      <c r="O933" s="6">
        <v>867</v>
      </c>
      <c r="P933" s="6" t="s">
        <v>3965</v>
      </c>
      <c r="Q933" s="11"/>
      <c r="R933" s="11" t="s">
        <v>2727</v>
      </c>
      <c r="S933" s="6" t="s">
        <v>2715</v>
      </c>
      <c r="T933" s="13">
        <v>40770</v>
      </c>
      <c r="U933" s="89" t="str">
        <f t="shared" si="168"/>
        <v>Y</v>
      </c>
      <c r="V933" s="89" t="str">
        <f t="shared" si="167"/>
        <v>Y</v>
      </c>
      <c r="W933" s="22">
        <v>7292.04</v>
      </c>
      <c r="X933" s="6" t="s">
        <v>2756</v>
      </c>
      <c r="Y933" s="13"/>
      <c r="Z933" s="13">
        <v>40800</v>
      </c>
      <c r="AA933" s="84" t="str">
        <f t="shared" si="169"/>
        <v>Y</v>
      </c>
      <c r="AB933" s="23">
        <v>568</v>
      </c>
      <c r="AC933" s="15">
        <f t="shared" si="170"/>
        <v>568</v>
      </c>
      <c r="AD933" s="13"/>
      <c r="AE933" s="92" t="str">
        <f t="shared" si="171"/>
        <v>TBD</v>
      </c>
      <c r="AF933" s="13">
        <v>41320</v>
      </c>
      <c r="AG933" s="6" t="s">
        <v>697</v>
      </c>
      <c r="AH933" s="89" t="str">
        <f t="shared" si="172"/>
        <v>Complete</v>
      </c>
      <c r="AI933" s="13" t="s">
        <v>4508</v>
      </c>
      <c r="AJ933" s="13">
        <v>41331</v>
      </c>
      <c r="AK933" s="84" t="str">
        <f>IF(Q933="",IF(U933="N","N/A",IF(AL933="","TBD",IF(AL933="N/A","N/A",IF(ISNUMBER(AL933),"Complete","")))),"Removed")</f>
        <v>Complete</v>
      </c>
      <c r="AL933" s="96">
        <v>41355</v>
      </c>
      <c r="AM933" s="89" t="str">
        <f>IF(Q933="",IF(AO933="","TBD",IF(AO933="N/A","N/A",IF(ISNUMBER(AO933),"Complete","TBD"))),"N/A")</f>
        <v>Complete</v>
      </c>
      <c r="AN933" s="13">
        <v>41355</v>
      </c>
      <c r="AO933" s="95">
        <v>40806</v>
      </c>
      <c r="AP933" s="97" t="str">
        <f>IF(Q933="",IF(AK933="Complete",IF(AM933="TBD","Waiting on Router","Ready"),"Pending Fiber Completion"),"Removed")</f>
        <v>Ready</v>
      </c>
      <c r="AQ933" s="13"/>
      <c r="AR933" s="11"/>
      <c r="AS933" s="36">
        <v>1</v>
      </c>
      <c r="AT933" s="13"/>
      <c r="AU933" s="13"/>
      <c r="AV933" s="11"/>
    </row>
    <row r="934" spans="1:48">
      <c r="A934" s="13"/>
      <c r="B934" s="75" t="s">
        <v>2524</v>
      </c>
      <c r="C934" s="75" t="s">
        <v>159</v>
      </c>
      <c r="D934" s="75" t="s">
        <v>1554</v>
      </c>
      <c r="E934" s="6" t="s">
        <v>2722</v>
      </c>
      <c r="F934" s="78" t="s">
        <v>1658</v>
      </c>
      <c r="G934" s="75" t="s">
        <v>4852</v>
      </c>
      <c r="H934" s="6" t="s">
        <v>1659</v>
      </c>
      <c r="I934" s="6" t="s">
        <v>282</v>
      </c>
      <c r="J934" s="6">
        <v>26280</v>
      </c>
      <c r="K934" s="6" t="s">
        <v>2918</v>
      </c>
      <c r="L934" s="11" t="s">
        <v>4673</v>
      </c>
      <c r="M934" s="6" t="s">
        <v>3677</v>
      </c>
      <c r="N934" s="6" t="s">
        <v>3980</v>
      </c>
      <c r="O934" s="6">
        <v>872</v>
      </c>
      <c r="P934" s="6" t="s">
        <v>4023</v>
      </c>
      <c r="Q934" s="11"/>
      <c r="R934" s="11" t="s">
        <v>2727</v>
      </c>
      <c r="S934" s="6" t="s">
        <v>2715</v>
      </c>
      <c r="T934" s="13">
        <v>40770</v>
      </c>
      <c r="U934" s="89" t="str">
        <f t="shared" si="168"/>
        <v>Y</v>
      </c>
      <c r="V934" s="89" t="str">
        <f t="shared" si="167"/>
        <v>Y</v>
      </c>
      <c r="W934" s="22" t="s">
        <v>3586</v>
      </c>
      <c r="X934" s="6" t="s">
        <v>2756</v>
      </c>
      <c r="Y934" s="13"/>
      <c r="Z934" s="13">
        <v>40800</v>
      </c>
      <c r="AA934" s="84" t="str">
        <f t="shared" si="169"/>
        <v>Y</v>
      </c>
      <c r="AB934" s="23">
        <v>568</v>
      </c>
      <c r="AC934" s="15">
        <f t="shared" si="170"/>
        <v>568</v>
      </c>
      <c r="AD934" s="13"/>
      <c r="AE934" s="92" t="str">
        <f t="shared" si="171"/>
        <v>TBD</v>
      </c>
      <c r="AF934" s="13">
        <v>41355</v>
      </c>
      <c r="AG934" s="6" t="s">
        <v>2756</v>
      </c>
      <c r="AH934" s="89" t="str">
        <f t="shared" si="172"/>
        <v>No Build Required</v>
      </c>
      <c r="AI934" s="13" t="s">
        <v>4508</v>
      </c>
      <c r="AJ934" s="13" t="s">
        <v>4508</v>
      </c>
      <c r="AK934" s="84" t="str">
        <f>IF(Q934="",IF(U934="N","N/A",IF(AL934="","TBD",IF(AL934="N/A","N/A",IF(ISNUMBER(AL934),"Complete","")))),"Removed")</f>
        <v>Complete</v>
      </c>
      <c r="AL934" s="95">
        <v>41355</v>
      </c>
      <c r="AM934" s="89" t="str">
        <f>IF(Q934="",IF(AO934="","TBD",IF(AO934="N/A","N/A",IF(ISNUMBER(AO934),"Complete","TBD"))),"N/A")</f>
        <v>Complete</v>
      </c>
      <c r="AN934" s="13">
        <v>41355</v>
      </c>
      <c r="AO934" s="95">
        <v>40807</v>
      </c>
      <c r="AP934" s="97" t="str">
        <f>IF(Q934="",IF(AK934="Complete",IF(AM934="TBD","Waiting on Router","Ready"),"Pending Fiber Completion"),"Removed")</f>
        <v>Ready</v>
      </c>
      <c r="AQ934" s="13"/>
      <c r="AR934" s="11"/>
      <c r="AS934" s="36">
        <v>1</v>
      </c>
      <c r="AT934" s="13"/>
      <c r="AU934" s="13"/>
      <c r="AV934" s="11"/>
    </row>
    <row r="935" spans="1:48" ht="78.75">
      <c r="A935" s="1"/>
      <c r="B935" s="72" t="s">
        <v>2525</v>
      </c>
      <c r="C935" s="72" t="s">
        <v>202</v>
      </c>
      <c r="D935" s="72" t="s">
        <v>1453</v>
      </c>
      <c r="E935" s="19" t="s">
        <v>2724</v>
      </c>
      <c r="F935" s="73" t="s">
        <v>1495</v>
      </c>
      <c r="G935" s="72" t="s">
        <v>4852</v>
      </c>
      <c r="H935" s="8" t="s">
        <v>1539</v>
      </c>
      <c r="I935" s="8" t="s">
        <v>109</v>
      </c>
      <c r="J935" s="8">
        <v>26362</v>
      </c>
      <c r="K935" s="8" t="s">
        <v>2917</v>
      </c>
      <c r="L935" s="4" t="s">
        <v>3663</v>
      </c>
      <c r="M935" s="8" t="s">
        <v>2917</v>
      </c>
      <c r="N935" s="8" t="s">
        <v>4255</v>
      </c>
      <c r="O935" s="8">
        <v>595</v>
      </c>
      <c r="P935" s="19" t="s">
        <v>4872</v>
      </c>
      <c r="Q935" s="4"/>
      <c r="R935" s="4" t="s">
        <v>4650</v>
      </c>
      <c r="S935" s="8" t="s">
        <v>2712</v>
      </c>
      <c r="T935" s="1">
        <v>40770</v>
      </c>
      <c r="U935" s="84" t="str">
        <f t="shared" si="168"/>
        <v>Y</v>
      </c>
      <c r="V935" s="84" t="str">
        <f t="shared" si="167"/>
        <v>Y</v>
      </c>
      <c r="W935" s="32">
        <v>1328466.8500000001</v>
      </c>
      <c r="X935" s="8" t="s">
        <v>697</v>
      </c>
      <c r="Y935" s="1">
        <v>40773</v>
      </c>
      <c r="Z935" s="1">
        <v>41068</v>
      </c>
      <c r="AA935" s="84" t="str">
        <f t="shared" si="169"/>
        <v>Y</v>
      </c>
      <c r="AB935" s="33">
        <v>0</v>
      </c>
      <c r="AC935" s="15">
        <f t="shared" si="170"/>
        <v>0</v>
      </c>
      <c r="AD935" s="1" t="s">
        <v>4508</v>
      </c>
      <c r="AE935" s="92" t="str">
        <f t="shared" si="171"/>
        <v>N/A</v>
      </c>
      <c r="AF935" s="1">
        <v>41137</v>
      </c>
      <c r="AG935" s="8" t="s">
        <v>697</v>
      </c>
      <c r="AH935" s="89" t="str">
        <f t="shared" si="172"/>
        <v>Complete</v>
      </c>
      <c r="AI935" s="1" t="s">
        <v>4508</v>
      </c>
      <c r="AJ935" s="1">
        <v>41121</v>
      </c>
      <c r="AK935" s="84" t="str">
        <f>IF(Q935="",IF(U935="N","N/A",IF(AL935="","TBD",IF(AL935="N/A","N/A",IF(ISNUMBER(AL935),"Complete","")))),"Removed")</f>
        <v>Complete</v>
      </c>
      <c r="AL935" s="94">
        <v>41121</v>
      </c>
      <c r="AM935" s="89" t="str">
        <f>IF(Q935="",IF(AO935="","TBD",IF(AO935="N/A","N/A",IF(ISNUMBER(AO935),"Complete","TBD"))),"N/A")</f>
        <v>Complete</v>
      </c>
      <c r="AN935" s="1">
        <v>41397</v>
      </c>
      <c r="AO935" s="93">
        <v>41173</v>
      </c>
      <c r="AP935" s="97" t="str">
        <f>IF(Q935="",IF(AK935="Complete",IF(AM935="TBD","Waiting on Router","Ready"),"Ready"),"Removed")</f>
        <v>Ready</v>
      </c>
      <c r="AQ935" s="1"/>
      <c r="AR935" s="4" t="s">
        <v>4889</v>
      </c>
      <c r="AS935" s="9">
        <v>1</v>
      </c>
      <c r="AT935" s="1"/>
      <c r="AU935" s="1"/>
      <c r="AV935" s="4"/>
    </row>
    <row r="936" spans="1:48" ht="31.5">
      <c r="A936" s="1"/>
      <c r="B936" s="72" t="s">
        <v>2526</v>
      </c>
      <c r="C936" s="72" t="s">
        <v>202</v>
      </c>
      <c r="D936" s="72" t="s">
        <v>774</v>
      </c>
      <c r="E936" s="18" t="s">
        <v>2724</v>
      </c>
      <c r="F936" s="73" t="s">
        <v>1269</v>
      </c>
      <c r="G936" s="72" t="s">
        <v>4852</v>
      </c>
      <c r="H936" s="8" t="s">
        <v>1270</v>
      </c>
      <c r="I936" s="8" t="s">
        <v>141</v>
      </c>
      <c r="J936" s="8">
        <v>26415</v>
      </c>
      <c r="K936" s="8" t="s">
        <v>2916</v>
      </c>
      <c r="L936" s="4" t="s">
        <v>3592</v>
      </c>
      <c r="M936" s="8" t="s">
        <v>3593</v>
      </c>
      <c r="N936" s="8" t="s">
        <v>3469</v>
      </c>
      <c r="O936" s="8">
        <v>252</v>
      </c>
      <c r="P936" s="18"/>
      <c r="Q936" s="4"/>
      <c r="R936" s="4" t="s">
        <v>2727</v>
      </c>
      <c r="S936" s="8" t="s">
        <v>2713</v>
      </c>
      <c r="T936" s="1">
        <v>40637</v>
      </c>
      <c r="U936" s="85" t="str">
        <f t="shared" si="168"/>
        <v>Y</v>
      </c>
      <c r="V936" s="85" t="str">
        <f t="shared" si="167"/>
        <v>Y</v>
      </c>
      <c r="W936" s="32">
        <v>5412.06</v>
      </c>
      <c r="X936" s="8" t="s">
        <v>2756</v>
      </c>
      <c r="Y936" s="1"/>
      <c r="Z936" s="1">
        <v>40682</v>
      </c>
      <c r="AA936" s="84" t="str">
        <f t="shared" si="169"/>
        <v>Y</v>
      </c>
      <c r="AB936" s="33">
        <v>611</v>
      </c>
      <c r="AC936" s="15">
        <f t="shared" si="170"/>
        <v>611</v>
      </c>
      <c r="AD936" s="1">
        <v>40658</v>
      </c>
      <c r="AE936" s="92" t="str">
        <f t="shared" si="171"/>
        <v>Complete</v>
      </c>
      <c r="AF936" s="1">
        <v>40654</v>
      </c>
      <c r="AG936" s="8" t="s">
        <v>2756</v>
      </c>
      <c r="AH936" s="89" t="str">
        <f t="shared" si="172"/>
        <v>No Build Required</v>
      </c>
      <c r="AI936" s="1" t="s">
        <v>4508</v>
      </c>
      <c r="AJ936" s="1" t="s">
        <v>4508</v>
      </c>
      <c r="AK936" s="84" t="str">
        <f>IF(Q936="",IF(U936="N","N/A",IF(AL936="","TBD",IF(AL936="N/A","N/A",IF(ISNUMBER(AL936),"Complete","")))),"Removed")</f>
        <v>Complete</v>
      </c>
      <c r="AL936" s="93">
        <v>40658</v>
      </c>
      <c r="AM936" s="89" t="str">
        <f>IF(Q936="",IF(AO936="","TBD",IF(AO936="N/A","N/A",IF(ISNUMBER(AO936),"Complete","TBD"))),"N/A")</f>
        <v>Complete</v>
      </c>
      <c r="AN936" s="1">
        <v>40912</v>
      </c>
      <c r="AO936" s="93">
        <v>41198</v>
      </c>
      <c r="AP936" s="97" t="str">
        <f>IF(Q936="",IF(AK936="Complete",IF(AM936="TBD","Waiting on Router","Ready"),"Pending Fiber Completion"),"Removed")</f>
        <v>Ready</v>
      </c>
      <c r="AQ936" s="1">
        <v>40913</v>
      </c>
      <c r="AR936" s="4" t="s">
        <v>4037</v>
      </c>
      <c r="AS936" s="9">
        <v>1</v>
      </c>
      <c r="AT936" s="1"/>
      <c r="AU936" s="1"/>
      <c r="AV936" s="4"/>
    </row>
    <row r="937" spans="1:48" ht="31.5">
      <c r="A937" s="1"/>
      <c r="B937" s="72" t="s">
        <v>2527</v>
      </c>
      <c r="C937" s="72" t="s">
        <v>202</v>
      </c>
      <c r="D937" s="72" t="s">
        <v>774</v>
      </c>
      <c r="E937" s="18" t="s">
        <v>2724</v>
      </c>
      <c r="F937" s="73" t="s">
        <v>1271</v>
      </c>
      <c r="G937" s="72" t="s">
        <v>4852</v>
      </c>
      <c r="H937" s="8" t="s">
        <v>1272</v>
      </c>
      <c r="I937" s="8" t="s">
        <v>1273</v>
      </c>
      <c r="J937" s="8">
        <v>26346</v>
      </c>
      <c r="K937" s="8" t="s">
        <v>2915</v>
      </c>
      <c r="L937" s="4" t="s">
        <v>3592</v>
      </c>
      <c r="M937" s="8" t="s">
        <v>3593</v>
      </c>
      <c r="N937" s="8" t="s">
        <v>3470</v>
      </c>
      <c r="O937" s="8">
        <v>253</v>
      </c>
      <c r="P937" s="18"/>
      <c r="Q937" s="4"/>
      <c r="R937" s="4" t="s">
        <v>2727</v>
      </c>
      <c r="S937" s="8" t="s">
        <v>2713</v>
      </c>
      <c r="T937" s="1">
        <v>40701</v>
      </c>
      <c r="U937" s="85" t="str">
        <f t="shared" si="168"/>
        <v>Y</v>
      </c>
      <c r="V937" s="85" t="str">
        <f t="shared" si="167"/>
        <v>Y</v>
      </c>
      <c r="W937" s="32">
        <v>19283.71</v>
      </c>
      <c r="X937" s="8" t="s">
        <v>2756</v>
      </c>
      <c r="Y937" s="1"/>
      <c r="Z937" s="1">
        <v>40834</v>
      </c>
      <c r="AA937" s="84" t="str">
        <f t="shared" si="169"/>
        <v>Y</v>
      </c>
      <c r="AB937" s="33">
        <v>1803</v>
      </c>
      <c r="AC937" s="15">
        <f t="shared" si="170"/>
        <v>1803</v>
      </c>
      <c r="AD937" s="1">
        <v>40969</v>
      </c>
      <c r="AE937" s="92" t="str">
        <f t="shared" si="171"/>
        <v>Complete</v>
      </c>
      <c r="AF937" s="1">
        <v>41100</v>
      </c>
      <c r="AG937" s="8" t="s">
        <v>2756</v>
      </c>
      <c r="AH937" s="89" t="str">
        <f t="shared" si="172"/>
        <v>No Build Required</v>
      </c>
      <c r="AI937" s="1" t="s">
        <v>4508</v>
      </c>
      <c r="AJ937" s="1" t="s">
        <v>4508</v>
      </c>
      <c r="AK937" s="84" t="str">
        <f>IF(Q937="",IF(U937="N","N/A",IF(AL937="","TBD",IF(AL937="N/A","N/A",IF(ISNUMBER(AL937),"Complete","")))),"Removed")</f>
        <v>Complete</v>
      </c>
      <c r="AL937" s="93">
        <v>41100</v>
      </c>
      <c r="AM937" s="89" t="str">
        <f>IF(Q937="",IF(AO937="","TBD",IF(AO937="N/A","N/A",IF(ISNUMBER(AO937),"Complete","TBD"))),"N/A")</f>
        <v>Complete</v>
      </c>
      <c r="AN937" s="1">
        <v>41124</v>
      </c>
      <c r="AO937" s="93">
        <v>41198</v>
      </c>
      <c r="AP937" s="97" t="str">
        <f>IF(Q937="",IF(AK937="Complete",IF(AM937="TBD","Waiting on Router","Ready"),"Pending Fiber Completion"),"Removed")</f>
        <v>Ready</v>
      </c>
      <c r="AQ937" s="1">
        <v>41124</v>
      </c>
      <c r="AR937" s="4"/>
      <c r="AS937" s="9">
        <v>1</v>
      </c>
      <c r="AT937" s="1"/>
      <c r="AU937" s="1"/>
      <c r="AV937" s="4"/>
    </row>
    <row r="938" spans="1:48" ht="47.25">
      <c r="A938" s="1"/>
      <c r="B938" s="72" t="s">
        <v>2528</v>
      </c>
      <c r="C938" s="72" t="s">
        <v>202</v>
      </c>
      <c r="D938" s="72" t="s">
        <v>774</v>
      </c>
      <c r="E938" s="18" t="s">
        <v>2724</v>
      </c>
      <c r="F938" s="73" t="s">
        <v>1274</v>
      </c>
      <c r="G938" s="72" t="s">
        <v>4852</v>
      </c>
      <c r="H938" s="8" t="s">
        <v>1275</v>
      </c>
      <c r="I938" s="8" t="s">
        <v>109</v>
      </c>
      <c r="J938" s="8">
        <v>26362</v>
      </c>
      <c r="K938" s="8" t="s">
        <v>2914</v>
      </c>
      <c r="L938" s="4" t="s">
        <v>3592</v>
      </c>
      <c r="M938" s="8" t="s">
        <v>3593</v>
      </c>
      <c r="N938" s="8" t="s">
        <v>3471</v>
      </c>
      <c r="O938" s="8">
        <v>254</v>
      </c>
      <c r="P938" s="18"/>
      <c r="Q938" s="4"/>
      <c r="R938" s="4" t="s">
        <v>2727</v>
      </c>
      <c r="S938" s="8" t="s">
        <v>2713</v>
      </c>
      <c r="T938" s="1">
        <v>40770</v>
      </c>
      <c r="U938" s="85" t="str">
        <f t="shared" si="168"/>
        <v>Y</v>
      </c>
      <c r="V938" s="85" t="str">
        <f t="shared" si="167"/>
        <v>Y</v>
      </c>
      <c r="W938" s="32">
        <v>21717.81</v>
      </c>
      <c r="X938" s="8" t="s">
        <v>2756</v>
      </c>
      <c r="Y938" s="1"/>
      <c r="Z938" s="1">
        <v>40834</v>
      </c>
      <c r="AA938" s="84" t="str">
        <f t="shared" si="169"/>
        <v>Y</v>
      </c>
      <c r="AB938" s="33">
        <v>1752</v>
      </c>
      <c r="AC938" s="15">
        <f t="shared" si="170"/>
        <v>1752</v>
      </c>
      <c r="AD938" s="1">
        <v>40969</v>
      </c>
      <c r="AE938" s="92" t="str">
        <f t="shared" si="171"/>
        <v>Complete</v>
      </c>
      <c r="AF938" s="1">
        <v>41388</v>
      </c>
      <c r="AG938" s="8" t="s">
        <v>2756</v>
      </c>
      <c r="AH938" s="89" t="str">
        <f t="shared" si="172"/>
        <v>No Build Required</v>
      </c>
      <c r="AI938" s="1" t="s">
        <v>4508</v>
      </c>
      <c r="AJ938" s="1" t="s">
        <v>4508</v>
      </c>
      <c r="AK938" s="84" t="str">
        <f>IF(Q938="",IF(U938="N","N/A",IF(AL938="","TBD",IF(AL938="N/A","N/A",IF(ISNUMBER(AL938),"Complete","")))),"Removed")</f>
        <v>Complete</v>
      </c>
      <c r="AL938" s="93">
        <v>41388</v>
      </c>
      <c r="AM938" s="89" t="str">
        <f>IF(Q938="",IF(AO938="","TBD",IF(AO938="N/A","N/A",IF(ISNUMBER(AO938),"Complete","TBD"))),"N/A")</f>
        <v>Complete</v>
      </c>
      <c r="AN938" s="1">
        <v>41388</v>
      </c>
      <c r="AO938" s="93">
        <v>41198</v>
      </c>
      <c r="AP938" s="97" t="str">
        <f>IF(Q938="",IF(AK938="Complete",IF(AM938="TBD","Waiting on Router","Ready"),"Pending Fiber Completion"),"Removed")</f>
        <v>Ready</v>
      </c>
      <c r="AQ938" s="1"/>
      <c r="AR938" s="4" t="s">
        <v>6676</v>
      </c>
      <c r="AS938" s="9">
        <v>1</v>
      </c>
      <c r="AT938" s="1"/>
      <c r="AU938" s="1"/>
      <c r="AV938" s="4"/>
    </row>
    <row r="939" spans="1:48" ht="63">
      <c r="A939" s="1"/>
      <c r="B939" s="72" t="s">
        <v>2529</v>
      </c>
      <c r="C939" s="72" t="s">
        <v>202</v>
      </c>
      <c r="D939" s="72" t="s">
        <v>774</v>
      </c>
      <c r="E939" s="18" t="s">
        <v>2724</v>
      </c>
      <c r="F939" s="73" t="s">
        <v>1276</v>
      </c>
      <c r="G939" s="72" t="s">
        <v>4852</v>
      </c>
      <c r="H939" s="8" t="s">
        <v>1277</v>
      </c>
      <c r="I939" s="8" t="s">
        <v>1273</v>
      </c>
      <c r="J939" s="8">
        <v>26346</v>
      </c>
      <c r="K939" s="8" t="s">
        <v>2913</v>
      </c>
      <c r="L939" s="4" t="s">
        <v>3592</v>
      </c>
      <c r="M939" s="8" t="s">
        <v>3593</v>
      </c>
      <c r="N939" s="8" t="s">
        <v>3472</v>
      </c>
      <c r="O939" s="8">
        <v>255</v>
      </c>
      <c r="P939" s="18"/>
      <c r="Q939" s="4"/>
      <c r="R939" s="4" t="s">
        <v>4656</v>
      </c>
      <c r="S939" s="8" t="s">
        <v>2713</v>
      </c>
      <c r="T939" s="1">
        <v>40705</v>
      </c>
      <c r="U939" s="85" t="str">
        <f t="shared" si="168"/>
        <v>Y</v>
      </c>
      <c r="V939" s="85" t="str">
        <f t="shared" si="167"/>
        <v>Y</v>
      </c>
      <c r="W939" s="32" t="s">
        <v>4730</v>
      </c>
      <c r="X939" s="8" t="s">
        <v>697</v>
      </c>
      <c r="Y939" s="1" t="s">
        <v>4731</v>
      </c>
      <c r="Z939" s="1" t="s">
        <v>4748</v>
      </c>
      <c r="AA939" s="84" t="str">
        <f t="shared" si="169"/>
        <v>Y</v>
      </c>
      <c r="AB939" s="33">
        <v>7902</v>
      </c>
      <c r="AC939" s="15">
        <f t="shared" si="170"/>
        <v>7902</v>
      </c>
      <c r="AD939" s="1">
        <v>40969</v>
      </c>
      <c r="AE939" s="92" t="str">
        <f t="shared" si="171"/>
        <v>Complete</v>
      </c>
      <c r="AF939" s="1">
        <v>41090</v>
      </c>
      <c r="AG939" s="8" t="s">
        <v>697</v>
      </c>
      <c r="AH939" s="89" t="str">
        <f t="shared" si="172"/>
        <v>Complete</v>
      </c>
      <c r="AI939" s="1">
        <v>41121</v>
      </c>
      <c r="AJ939" s="1">
        <v>41101</v>
      </c>
      <c r="AK939" s="84" t="str">
        <f>IF(Q939="",IF(U939="N","N/A",IF(AL939="","TBD",IF(AL939="N/A","N/A",IF(ISNUMBER(AL939),"Complete","")))),"Removed")</f>
        <v>Complete</v>
      </c>
      <c r="AL939" s="94">
        <v>41239</v>
      </c>
      <c r="AM939" s="89" t="str">
        <f>IF(Q939="",IF(AO939="","TBD",IF(AO939="N/A","N/A",IF(ISNUMBER(AO939),"Complete","TBD"))),"N/A")</f>
        <v>Complete</v>
      </c>
      <c r="AN939" s="1"/>
      <c r="AO939" s="93">
        <v>41198</v>
      </c>
      <c r="AP939" s="97" t="str">
        <f>IF(Q939="",IF(AK939="Complete",IF(AM939="TBD","Waiting on Router","Ready"),"Pending Fiber Completion"),"Removed")</f>
        <v>Ready</v>
      </c>
      <c r="AQ939" s="1"/>
      <c r="AR939" s="4" t="s">
        <v>5266</v>
      </c>
      <c r="AS939" s="9">
        <v>1</v>
      </c>
      <c r="AT939" s="1"/>
      <c r="AU939" s="1"/>
      <c r="AV939" s="4"/>
    </row>
    <row r="940" spans="1:48" ht="31.5">
      <c r="A940" s="2"/>
      <c r="B940" s="73" t="s">
        <v>2530</v>
      </c>
      <c r="C940" s="73" t="s">
        <v>202</v>
      </c>
      <c r="D940" s="73" t="s">
        <v>774</v>
      </c>
      <c r="E940" s="3" t="s">
        <v>2724</v>
      </c>
      <c r="F940" s="73" t="s">
        <v>1278</v>
      </c>
      <c r="G940" s="73" t="s">
        <v>4854</v>
      </c>
      <c r="H940" s="4" t="s">
        <v>1279</v>
      </c>
      <c r="I940" s="4" t="s">
        <v>1273</v>
      </c>
      <c r="J940" s="4">
        <v>26346</v>
      </c>
      <c r="K940" s="4" t="s">
        <v>2912</v>
      </c>
      <c r="L940" s="4" t="s">
        <v>3592</v>
      </c>
      <c r="M940" s="4" t="s">
        <v>3593</v>
      </c>
      <c r="N940" s="4"/>
      <c r="O940" s="4"/>
      <c r="P940" s="3"/>
      <c r="Q940" s="4"/>
      <c r="R940" s="4" t="s">
        <v>4657</v>
      </c>
      <c r="S940" s="4" t="s">
        <v>2713</v>
      </c>
      <c r="T940" s="2">
        <v>40705</v>
      </c>
      <c r="U940" s="88" t="str">
        <f t="shared" si="168"/>
        <v>Y</v>
      </c>
      <c r="V940" s="88" t="str">
        <f t="shared" si="167"/>
        <v>Y</v>
      </c>
      <c r="W940" s="34" t="s">
        <v>4067</v>
      </c>
      <c r="X940" s="4" t="s">
        <v>697</v>
      </c>
      <c r="Y940" s="2" t="s">
        <v>4731</v>
      </c>
      <c r="Z940" s="2" t="s">
        <v>4749</v>
      </c>
      <c r="AA940" s="84" t="str">
        <f t="shared" si="169"/>
        <v>Y</v>
      </c>
      <c r="AB940" s="35">
        <v>0</v>
      </c>
      <c r="AC940" s="15">
        <f t="shared" si="170"/>
        <v>0</v>
      </c>
      <c r="AD940" s="2">
        <v>40969</v>
      </c>
      <c r="AE940" s="92" t="str">
        <f t="shared" si="171"/>
        <v>Complete</v>
      </c>
      <c r="AF940" s="2">
        <v>41090</v>
      </c>
      <c r="AG940" s="4" t="s">
        <v>2756</v>
      </c>
      <c r="AH940" s="89" t="str">
        <f t="shared" si="172"/>
        <v>No Build Required</v>
      </c>
      <c r="AI940" s="2" t="s">
        <v>4508</v>
      </c>
      <c r="AJ940" s="2" t="s">
        <v>4508</v>
      </c>
      <c r="AK940" s="84" t="str">
        <f>IF(Q940="",IF(U940="N","N/A",IF(AL940="","TBD",IF(AL940="N/A","N/A",IF(ISNUMBER(AL940),"Complete","")))),"Removed")</f>
        <v>Complete</v>
      </c>
      <c r="AL940" s="94">
        <v>41239</v>
      </c>
      <c r="AM940" s="89" t="s">
        <v>4508</v>
      </c>
      <c r="AN940" s="2"/>
      <c r="AO940" s="94"/>
      <c r="AP940" s="97" t="str">
        <f>IF(Q940="",IF(AK940="Complete",IF(AM940="TBD","Ready","Ready"),"Pending Fiber Completion"),"Removed")</f>
        <v>Ready</v>
      </c>
      <c r="AQ940" s="2"/>
      <c r="AR940" s="4" t="s">
        <v>6674</v>
      </c>
      <c r="AS940" s="7">
        <v>1</v>
      </c>
      <c r="AT940" s="2"/>
      <c r="AU940" s="2"/>
      <c r="AV940" s="4"/>
    </row>
    <row r="941" spans="1:48" ht="31.5">
      <c r="A941" s="1"/>
      <c r="B941" s="72" t="s">
        <v>2531</v>
      </c>
      <c r="C941" s="72" t="s">
        <v>202</v>
      </c>
      <c r="D941" s="72" t="s">
        <v>774</v>
      </c>
      <c r="E941" s="18" t="s">
        <v>2724</v>
      </c>
      <c r="F941" s="73" t="s">
        <v>1280</v>
      </c>
      <c r="G941" s="72" t="s">
        <v>4852</v>
      </c>
      <c r="H941" s="8" t="s">
        <v>1281</v>
      </c>
      <c r="I941" s="8" t="s">
        <v>1282</v>
      </c>
      <c r="J941" s="8">
        <v>26178</v>
      </c>
      <c r="K941" s="8" t="s">
        <v>2911</v>
      </c>
      <c r="L941" s="4" t="s">
        <v>3592</v>
      </c>
      <c r="M941" s="8" t="s">
        <v>3593</v>
      </c>
      <c r="N941" s="8" t="s">
        <v>3473</v>
      </c>
      <c r="O941" s="8">
        <v>257</v>
      </c>
      <c r="P941" s="18"/>
      <c r="Q941" s="4"/>
      <c r="R941" s="4" t="s">
        <v>2727</v>
      </c>
      <c r="S941" s="8" t="s">
        <v>2713</v>
      </c>
      <c r="T941" s="1">
        <v>40705</v>
      </c>
      <c r="U941" s="85" t="str">
        <f t="shared" si="168"/>
        <v>Y</v>
      </c>
      <c r="V941" s="85" t="str">
        <f t="shared" si="167"/>
        <v>Y</v>
      </c>
      <c r="W941" s="32">
        <v>401165.6</v>
      </c>
      <c r="X941" s="8" t="s">
        <v>2756</v>
      </c>
      <c r="Y941" s="1"/>
      <c r="Z941" s="1">
        <v>40834</v>
      </c>
      <c r="AA941" s="84" t="str">
        <f t="shared" si="169"/>
        <v>Y</v>
      </c>
      <c r="AB941" s="33">
        <v>77367</v>
      </c>
      <c r="AC941" s="15">
        <f t="shared" si="170"/>
        <v>77367</v>
      </c>
      <c r="AD941" s="1">
        <v>40969</v>
      </c>
      <c r="AE941" s="92" t="str">
        <f t="shared" si="171"/>
        <v>Complete</v>
      </c>
      <c r="AF941" s="1"/>
      <c r="AG941" s="8" t="s">
        <v>2756</v>
      </c>
      <c r="AH941" s="89" t="str">
        <f t="shared" si="172"/>
        <v>No Build Required</v>
      </c>
      <c r="AI941" s="2" t="s">
        <v>4508</v>
      </c>
      <c r="AJ941" s="2" t="s">
        <v>4508</v>
      </c>
      <c r="AK941" s="84" t="str">
        <f>IF(Q941="",IF(U941="N","N/A",IF(AL941="","TBD",IF(AL941="N/A","N/A",IF(ISNUMBER(AL941),"Complete","")))),"Removed")</f>
        <v>Complete</v>
      </c>
      <c r="AL941" s="93">
        <v>41250</v>
      </c>
      <c r="AM941" s="89" t="str">
        <f>IF(Q941="",IF(AO941="","TBD",IF(AO941="N/A","N/A",IF(ISNUMBER(AO941),"Complete","TBD"))),"N/A")</f>
        <v>Complete</v>
      </c>
      <c r="AN941" s="1"/>
      <c r="AO941" s="93">
        <v>41198</v>
      </c>
      <c r="AP941" s="97" t="str">
        <f>IF(Q941="",IF(AK941="Complete",IF(AM941="TBD","Waiting on Router","Ready"),"Pending Fiber Completion"),"Removed")</f>
        <v>Ready</v>
      </c>
      <c r="AQ941" s="1"/>
      <c r="AR941" s="4"/>
      <c r="AS941" s="9">
        <v>1</v>
      </c>
      <c r="AT941" s="1"/>
      <c r="AU941" s="1"/>
      <c r="AV941" s="4"/>
    </row>
    <row r="942" spans="1:48">
      <c r="A942" s="2"/>
      <c r="B942" s="73" t="s">
        <v>2532</v>
      </c>
      <c r="C942" s="73" t="s">
        <v>202</v>
      </c>
      <c r="D942" s="73" t="s">
        <v>763</v>
      </c>
      <c r="E942" s="4" t="s">
        <v>2724</v>
      </c>
      <c r="F942" s="73" t="s">
        <v>487</v>
      </c>
      <c r="G942" s="73" t="s">
        <v>4852</v>
      </c>
      <c r="H942" s="4" t="s">
        <v>488</v>
      </c>
      <c r="I942" s="4" t="s">
        <v>141</v>
      </c>
      <c r="J942" s="4">
        <v>26415</v>
      </c>
      <c r="K942" s="4" t="s">
        <v>2910</v>
      </c>
      <c r="L942" s="4"/>
      <c r="M942" s="4"/>
      <c r="N942" s="4" t="s">
        <v>4174</v>
      </c>
      <c r="O942" s="4">
        <v>758</v>
      </c>
      <c r="P942" s="4"/>
      <c r="Q942" s="4"/>
      <c r="R942" s="4" t="s">
        <v>2727</v>
      </c>
      <c r="S942" s="4" t="s">
        <v>2712</v>
      </c>
      <c r="T942" s="2">
        <v>40679</v>
      </c>
      <c r="U942" s="86" t="str">
        <f t="shared" si="168"/>
        <v>Y</v>
      </c>
      <c r="V942" s="86" t="str">
        <f t="shared" si="167"/>
        <v>Y</v>
      </c>
      <c r="W942" s="34">
        <v>7776</v>
      </c>
      <c r="X942" s="4" t="s">
        <v>697</v>
      </c>
      <c r="Y942" s="2">
        <v>40709</v>
      </c>
      <c r="Z942" s="2">
        <v>40729</v>
      </c>
      <c r="AA942" s="84" t="str">
        <f t="shared" si="169"/>
        <v>Y</v>
      </c>
      <c r="AB942" s="35">
        <v>1175</v>
      </c>
      <c r="AC942" s="15">
        <f t="shared" si="170"/>
        <v>1175</v>
      </c>
      <c r="AD942" s="2">
        <v>40878</v>
      </c>
      <c r="AE942" s="92" t="str">
        <f t="shared" si="171"/>
        <v>Complete</v>
      </c>
      <c r="AF942" s="2">
        <v>40854</v>
      </c>
      <c r="AG942" s="4" t="s">
        <v>697</v>
      </c>
      <c r="AH942" s="89" t="str">
        <f t="shared" si="172"/>
        <v>Complete</v>
      </c>
      <c r="AI942" s="2">
        <v>40997</v>
      </c>
      <c r="AJ942" s="2">
        <v>41015</v>
      </c>
      <c r="AK942" s="84" t="str">
        <f>IF(Q942="",IF(U942="N","N/A",IF(AL942="","TBD",IF(AL942="N/A","N/A",IF(ISNUMBER(AL942),"Complete","")))),"Removed")</f>
        <v>Complete</v>
      </c>
      <c r="AL942" s="94">
        <v>41024</v>
      </c>
      <c r="AM942" s="89" t="str">
        <f>IF(Q942="",IF(AO942="","TBD",IF(AO942="N/A","N/A",IF(ISNUMBER(AO942),"Complete","TBD"))),"N/A")</f>
        <v>Complete</v>
      </c>
      <c r="AN942" s="2">
        <v>41026</v>
      </c>
      <c r="AO942" s="94">
        <v>40980</v>
      </c>
      <c r="AP942" s="97" t="str">
        <f>IF(Q942="",IF(AK942="Complete",IF(AM942="TBD","Waiting on Router","Ready"),"Pending Fiber Completion"),"Removed")</f>
        <v>Ready</v>
      </c>
      <c r="AQ942" s="2">
        <v>41026</v>
      </c>
      <c r="AR942" s="4"/>
      <c r="AS942" s="7">
        <v>1</v>
      </c>
      <c r="AT942" s="2"/>
      <c r="AU942" s="2"/>
      <c r="AV942" s="4"/>
    </row>
    <row r="943" spans="1:48" ht="31.5">
      <c r="A943" s="2"/>
      <c r="B943" s="73" t="s">
        <v>2533</v>
      </c>
      <c r="C943" s="73" t="s">
        <v>202</v>
      </c>
      <c r="D943" s="73" t="s">
        <v>763</v>
      </c>
      <c r="E943" s="4" t="s">
        <v>2724</v>
      </c>
      <c r="F943" s="73" t="s">
        <v>370</v>
      </c>
      <c r="G943" s="73" t="s">
        <v>5227</v>
      </c>
      <c r="H943" s="4" t="s">
        <v>6469</v>
      </c>
      <c r="I943" s="4" t="s">
        <v>109</v>
      </c>
      <c r="J943" s="4">
        <v>26362</v>
      </c>
      <c r="K943" s="4" t="s">
        <v>6470</v>
      </c>
      <c r="L943" s="4"/>
      <c r="M943" s="4"/>
      <c r="N943" s="4" t="s">
        <v>6471</v>
      </c>
      <c r="O943" s="4">
        <v>759</v>
      </c>
      <c r="P943" s="4"/>
      <c r="Q943" s="4"/>
      <c r="R943" s="4" t="s">
        <v>4071</v>
      </c>
      <c r="S943" s="4" t="s">
        <v>2712</v>
      </c>
      <c r="T943" s="2">
        <v>40701</v>
      </c>
      <c r="U943" s="77" t="str">
        <f t="shared" si="168"/>
        <v>Y</v>
      </c>
      <c r="V943" s="77" t="str">
        <f t="shared" ref="V943:V1004" si="173">IF(T943="","N/A",IF(T943="TBD","N","Y"))</f>
        <v>Y</v>
      </c>
      <c r="W943" s="34">
        <v>5760.71</v>
      </c>
      <c r="X943" s="4" t="s">
        <v>2756</v>
      </c>
      <c r="Y943" s="2"/>
      <c r="Z943" s="2">
        <v>40723</v>
      </c>
      <c r="AA943" s="84" t="str">
        <f t="shared" si="169"/>
        <v>Y</v>
      </c>
      <c r="AB943" s="35" t="s">
        <v>6670</v>
      </c>
      <c r="AC943" s="15" t="str">
        <f t="shared" si="170"/>
        <v>Included</v>
      </c>
      <c r="AD943" s="2" t="s">
        <v>4508</v>
      </c>
      <c r="AE943" s="92" t="str">
        <f t="shared" si="171"/>
        <v>N/A</v>
      </c>
      <c r="AF943" s="2" t="s">
        <v>4508</v>
      </c>
      <c r="AG943" s="4" t="s">
        <v>2756</v>
      </c>
      <c r="AH943" s="89" t="str">
        <f t="shared" si="172"/>
        <v>No Build Required</v>
      </c>
      <c r="AI943" s="2" t="s">
        <v>4508</v>
      </c>
      <c r="AJ943" s="2" t="s">
        <v>4508</v>
      </c>
      <c r="AK943" s="84" t="str">
        <f>IF(Q943="",IF(U943="N","N/A",IF(AL943="","TBD",IF(AL943="N/A","N/A",IF(ISNUMBER(AL943),"Complete","")))),"Removed")</f>
        <v>TBD</v>
      </c>
      <c r="AL943" s="94"/>
      <c r="AM943" s="89" t="str">
        <f>IF(Q943="",IF(AO943="","TBD",IF(AO943="N/A","N/A",IF(ISNUMBER(AO943),"Complete","TBD"))),"N/A")</f>
        <v>Complete</v>
      </c>
      <c r="AN943" s="2">
        <v>41004</v>
      </c>
      <c r="AO943" s="94">
        <v>40980</v>
      </c>
      <c r="AP943" s="97" t="str">
        <f>IF(Q943="",IF(AK943="Complete",IF(AM943="TBD","Waiting on Router","Ready"),"Ready"),"Removed")</f>
        <v>Ready</v>
      </c>
      <c r="AQ943" s="2">
        <v>41004</v>
      </c>
      <c r="AR943" s="4" t="s">
        <v>5243</v>
      </c>
      <c r="AS943" s="7">
        <v>1</v>
      </c>
      <c r="AT943" s="2"/>
      <c r="AU943" s="2"/>
      <c r="AV943" s="4"/>
    </row>
    <row r="944" spans="1:48">
      <c r="A944" s="1"/>
      <c r="B944" s="74" t="s">
        <v>2534</v>
      </c>
      <c r="C944" s="74" t="s">
        <v>202</v>
      </c>
      <c r="D944" s="74" t="s">
        <v>761</v>
      </c>
      <c r="E944" s="9" t="s">
        <v>2724</v>
      </c>
      <c r="F944" s="79" t="s">
        <v>203</v>
      </c>
      <c r="G944" s="74" t="s">
        <v>4852</v>
      </c>
      <c r="H944" s="9" t="s">
        <v>748</v>
      </c>
      <c r="I944" s="9" t="s">
        <v>141</v>
      </c>
      <c r="J944" s="9">
        <v>26415</v>
      </c>
      <c r="K944" s="9" t="s">
        <v>2909</v>
      </c>
      <c r="L944" s="7"/>
      <c r="M944" s="9"/>
      <c r="N944" s="9" t="s">
        <v>4627</v>
      </c>
      <c r="O944" s="9">
        <v>1374</v>
      </c>
      <c r="P944" s="9"/>
      <c r="Q944" s="7"/>
      <c r="R944" s="7" t="s">
        <v>2727</v>
      </c>
      <c r="S944" s="9"/>
      <c r="T944" s="1">
        <v>40679</v>
      </c>
      <c r="U944" s="87" t="str">
        <f t="shared" si="168"/>
        <v>Y</v>
      </c>
      <c r="V944" s="87" t="str">
        <f t="shared" si="173"/>
        <v>Y</v>
      </c>
      <c r="W944" s="32">
        <v>5679</v>
      </c>
      <c r="X944" s="9" t="s">
        <v>697</v>
      </c>
      <c r="Y944" s="1">
        <v>40709</v>
      </c>
      <c r="Z944" s="1">
        <v>40729</v>
      </c>
      <c r="AA944" s="84" t="str">
        <f t="shared" si="169"/>
        <v>Y</v>
      </c>
      <c r="AB944" s="33">
        <v>550</v>
      </c>
      <c r="AC944" s="15">
        <f t="shared" si="170"/>
        <v>550</v>
      </c>
      <c r="AD944" s="1">
        <v>40815</v>
      </c>
      <c r="AE944" s="92" t="str">
        <f t="shared" si="171"/>
        <v>Complete</v>
      </c>
      <c r="AF944" s="1">
        <v>40809</v>
      </c>
      <c r="AG944" s="9" t="s">
        <v>2756</v>
      </c>
      <c r="AH944" s="89" t="str">
        <f t="shared" si="172"/>
        <v>No Build Required</v>
      </c>
      <c r="AI944" s="2" t="s">
        <v>4508</v>
      </c>
      <c r="AJ944" s="2" t="s">
        <v>4508</v>
      </c>
      <c r="AK944" s="84" t="str">
        <f>IF(Q944="",IF(U944="N","N/A",IF(AL944="","TBD",IF(AL944="N/A","N/A",IF(ISNUMBER(AL944),"Complete","")))),"Removed")</f>
        <v>Complete</v>
      </c>
      <c r="AL944" s="93">
        <v>40815</v>
      </c>
      <c r="AM944" s="89" t="str">
        <f>IF(Q944="",IF(AO944="","TBD",IF(AO944="N/A","N/A",IF(ISNUMBER(AO944),"Complete","TBD"))),"N/A")</f>
        <v>Complete</v>
      </c>
      <c r="AN944" s="1">
        <v>40970</v>
      </c>
      <c r="AO944" s="93">
        <v>40931</v>
      </c>
      <c r="AP944" s="97" t="str">
        <f>IF(Q944="",IF(AK944="Complete",IF(AM944="TBD","Waiting on Router","Ready"),"Pending Fiber Completion"),"Removed")</f>
        <v>Ready</v>
      </c>
      <c r="AQ944" s="1">
        <v>40970</v>
      </c>
      <c r="AR944" s="7"/>
      <c r="AS944" s="9">
        <v>1</v>
      </c>
      <c r="AT944" s="1"/>
      <c r="AU944" s="1"/>
      <c r="AV944" s="7"/>
    </row>
    <row r="945" spans="1:48" ht="31.5">
      <c r="A945" s="2"/>
      <c r="B945" s="73" t="s">
        <v>2535</v>
      </c>
      <c r="C945" s="73" t="s">
        <v>202</v>
      </c>
      <c r="D945" s="73" t="s">
        <v>710</v>
      </c>
      <c r="E945" s="4" t="s">
        <v>2724</v>
      </c>
      <c r="F945" s="73" t="s">
        <v>4841</v>
      </c>
      <c r="G945" s="73" t="s">
        <v>4852</v>
      </c>
      <c r="H945" s="4" t="s">
        <v>34</v>
      </c>
      <c r="I945" s="4" t="s">
        <v>35</v>
      </c>
      <c r="J945" s="4">
        <v>26362</v>
      </c>
      <c r="K945" s="4" t="s">
        <v>2908</v>
      </c>
      <c r="L945" s="4" t="s">
        <v>3835</v>
      </c>
      <c r="M945" s="4" t="s">
        <v>3836</v>
      </c>
      <c r="N945" s="4" t="s">
        <v>4294</v>
      </c>
      <c r="O945" s="4">
        <v>1036</v>
      </c>
      <c r="P945" s="4"/>
      <c r="Q945" s="4"/>
      <c r="R945" s="4" t="s">
        <v>2727</v>
      </c>
      <c r="S945" s="4" t="s">
        <v>2714</v>
      </c>
      <c r="T945" s="2">
        <v>40705</v>
      </c>
      <c r="U945" s="86" t="str">
        <f t="shared" si="168"/>
        <v>Y</v>
      </c>
      <c r="V945" s="86" t="str">
        <f t="shared" si="173"/>
        <v>Y</v>
      </c>
      <c r="W945" s="34">
        <v>60880.37</v>
      </c>
      <c r="X945" s="4" t="s">
        <v>2756</v>
      </c>
      <c r="Y945" s="2"/>
      <c r="Z945" s="2">
        <v>40834</v>
      </c>
      <c r="AA945" s="84" t="str">
        <f t="shared" si="169"/>
        <v>Y</v>
      </c>
      <c r="AB945" s="35">
        <v>5316</v>
      </c>
      <c r="AC945" s="15">
        <f t="shared" si="170"/>
        <v>5316</v>
      </c>
      <c r="AD945" s="2">
        <v>40969</v>
      </c>
      <c r="AE945" s="92" t="str">
        <f t="shared" si="171"/>
        <v>Complete</v>
      </c>
      <c r="AF945" s="2">
        <v>41029</v>
      </c>
      <c r="AG945" s="4" t="s">
        <v>697</v>
      </c>
      <c r="AH945" s="89" t="str">
        <f t="shared" si="172"/>
        <v>Complete</v>
      </c>
      <c r="AI945" s="2">
        <v>41129</v>
      </c>
      <c r="AJ945" s="2">
        <v>41093</v>
      </c>
      <c r="AK945" s="84" t="str">
        <f>IF(Q945="",IF(U945="N","N/A",IF(AL945="","TBD",IF(AL945="N/A","N/A",IF(ISNUMBER(AL945),"Complete","")))),"Removed")</f>
        <v>Complete</v>
      </c>
      <c r="AL945" s="94">
        <v>41386</v>
      </c>
      <c r="AM945" s="89" t="str">
        <f>IF(Q945="",IF(AO945="","TBD",IF(AO945="N/A","N/A",IF(ISNUMBER(AO945),"Complete","TBD"))),"N/A")</f>
        <v>Complete</v>
      </c>
      <c r="AN945" s="2">
        <v>41386</v>
      </c>
      <c r="AO945" s="94">
        <v>40891</v>
      </c>
      <c r="AP945" s="97" t="str">
        <f>IF(Q945="",IF(AK945="Complete",IF(AM945="TBD","Waiting on Router","Ready"),"Pending Fiber Completion"),"Removed")</f>
        <v>Ready</v>
      </c>
      <c r="AQ945" s="2"/>
      <c r="AR945" s="4" t="s">
        <v>6677</v>
      </c>
      <c r="AS945" s="7">
        <v>1</v>
      </c>
      <c r="AT945" s="2"/>
      <c r="AU945" s="2"/>
      <c r="AV945" s="4"/>
    </row>
    <row r="946" spans="1:48" ht="31.5">
      <c r="A946" s="1"/>
      <c r="B946" s="72" t="s">
        <v>2536</v>
      </c>
      <c r="C946" s="72" t="s">
        <v>217</v>
      </c>
      <c r="D946" s="72" t="s">
        <v>1453</v>
      </c>
      <c r="E946" s="19" t="s">
        <v>2724</v>
      </c>
      <c r="F946" s="73" t="s">
        <v>1496</v>
      </c>
      <c r="G946" s="72" t="s">
        <v>4852</v>
      </c>
      <c r="H946" s="8" t="s">
        <v>755</v>
      </c>
      <c r="I946" s="8" t="s">
        <v>78</v>
      </c>
      <c r="J946" s="8">
        <v>25276</v>
      </c>
      <c r="K946" s="8" t="s">
        <v>2907</v>
      </c>
      <c r="L946" s="4" t="s">
        <v>3678</v>
      </c>
      <c r="M946" s="8" t="s">
        <v>3679</v>
      </c>
      <c r="N946" s="8" t="s">
        <v>4256</v>
      </c>
      <c r="O946" s="8">
        <v>574</v>
      </c>
      <c r="P946" s="19" t="s">
        <v>4872</v>
      </c>
      <c r="Q946" s="4"/>
      <c r="R946" s="4" t="s">
        <v>4858</v>
      </c>
      <c r="S946" s="8" t="s">
        <v>2712</v>
      </c>
      <c r="T946" s="1">
        <v>40708</v>
      </c>
      <c r="U946" s="84" t="str">
        <f t="shared" si="168"/>
        <v>Y</v>
      </c>
      <c r="V946" s="84" t="str">
        <f t="shared" si="173"/>
        <v>Y</v>
      </c>
      <c r="W946" s="32">
        <v>14441.28</v>
      </c>
      <c r="X946" s="8" t="s">
        <v>2756</v>
      </c>
      <c r="Y946" s="1"/>
      <c r="Z946" s="1">
        <v>40729</v>
      </c>
      <c r="AA946" s="84" t="str">
        <f t="shared" si="169"/>
        <v>Y</v>
      </c>
      <c r="AB946" s="33">
        <v>800</v>
      </c>
      <c r="AC946" s="15">
        <f t="shared" si="170"/>
        <v>800</v>
      </c>
      <c r="AD946" s="1">
        <v>40969</v>
      </c>
      <c r="AE946" s="92" t="str">
        <f t="shared" si="171"/>
        <v>Complete</v>
      </c>
      <c r="AF946" s="1">
        <v>41065</v>
      </c>
      <c r="AG946" s="8" t="s">
        <v>2756</v>
      </c>
      <c r="AH946" s="89" t="str">
        <f t="shared" si="172"/>
        <v>No Build Required</v>
      </c>
      <c r="AI946" s="2" t="s">
        <v>4508</v>
      </c>
      <c r="AJ946" s="2" t="s">
        <v>4508</v>
      </c>
      <c r="AK946" s="84" t="str">
        <f>IF(Q946="",IF(U946="N","N/A",IF(AL946="","TBD",IF(AL946="N/A","N/A",IF(ISNUMBER(AL946),"Complete","")))),"Removed")</f>
        <v>Complete</v>
      </c>
      <c r="AL946" s="93">
        <v>41065</v>
      </c>
      <c r="AM946" s="89" t="str">
        <f>IF(Q946="",IF(AO946="","TBD",IF(AO946="N/A","N/A",IF(ISNUMBER(AO946),"Complete","TBD"))),"N/A")</f>
        <v>Complete</v>
      </c>
      <c r="AN946" s="1" t="s">
        <v>4508</v>
      </c>
      <c r="AO946" s="93">
        <v>41191</v>
      </c>
      <c r="AP946" s="97" t="str">
        <f>IF(Q946="",IF(AK946="Complete",IF(AM946="TBD","Waiting on Router","Ready"),"Pending Fiber Completion"),"Removed")</f>
        <v>Ready</v>
      </c>
      <c r="AQ946" s="1" t="s">
        <v>4508</v>
      </c>
      <c r="AR946" s="4" t="s">
        <v>4864</v>
      </c>
      <c r="AS946" s="9">
        <v>1</v>
      </c>
      <c r="AT946" s="1"/>
      <c r="AU946" s="1"/>
      <c r="AV946" s="4"/>
    </row>
    <row r="947" spans="1:48" ht="31.5">
      <c r="A947" s="1"/>
      <c r="B947" s="72" t="s">
        <v>2537</v>
      </c>
      <c r="C947" s="72" t="s">
        <v>217</v>
      </c>
      <c r="D947" s="72" t="s">
        <v>774</v>
      </c>
      <c r="E947" s="18" t="s">
        <v>2724</v>
      </c>
      <c r="F947" s="73" t="s">
        <v>1283</v>
      </c>
      <c r="G947" s="72" t="s">
        <v>4852</v>
      </c>
      <c r="H947" s="8" t="s">
        <v>1284</v>
      </c>
      <c r="I947" s="8" t="s">
        <v>360</v>
      </c>
      <c r="J947" s="8">
        <v>25251</v>
      </c>
      <c r="K947" s="8" t="s">
        <v>2906</v>
      </c>
      <c r="L947" s="4" t="s">
        <v>3594</v>
      </c>
      <c r="M947" s="8" t="s">
        <v>3595</v>
      </c>
      <c r="N947" s="8" t="s">
        <v>3456</v>
      </c>
      <c r="O947" s="8">
        <v>239</v>
      </c>
      <c r="P947" s="18"/>
      <c r="Q947" s="4"/>
      <c r="R947" s="4" t="s">
        <v>2727</v>
      </c>
      <c r="S947" s="8" t="s">
        <v>2713</v>
      </c>
      <c r="T947" s="1">
        <v>40793</v>
      </c>
      <c r="U947" s="85" t="str">
        <f t="shared" si="168"/>
        <v>Y</v>
      </c>
      <c r="V947" s="85" t="str">
        <f t="shared" si="173"/>
        <v>Y</v>
      </c>
      <c r="W947" s="32">
        <v>113995.08</v>
      </c>
      <c r="X947" s="8" t="s">
        <v>2756</v>
      </c>
      <c r="Y947" s="1"/>
      <c r="Z947" s="1">
        <v>40822</v>
      </c>
      <c r="AA947" s="84" t="str">
        <f t="shared" si="169"/>
        <v>Y</v>
      </c>
      <c r="AB947" s="33">
        <v>22995</v>
      </c>
      <c r="AC947" s="15">
        <f t="shared" si="170"/>
        <v>22995</v>
      </c>
      <c r="AD947" s="1">
        <v>40969</v>
      </c>
      <c r="AE947" s="92" t="str">
        <f t="shared" si="171"/>
        <v>Complete</v>
      </c>
      <c r="AF947" s="1">
        <v>40973</v>
      </c>
      <c r="AG947" s="8" t="s">
        <v>2756</v>
      </c>
      <c r="AH947" s="89" t="str">
        <f t="shared" si="172"/>
        <v>No Build Required</v>
      </c>
      <c r="AI947" s="2" t="s">
        <v>4508</v>
      </c>
      <c r="AJ947" s="2" t="s">
        <v>4508</v>
      </c>
      <c r="AK947" s="84" t="str">
        <f>IF(Q947="",IF(U947="N","N/A",IF(AL947="","TBD",IF(AL947="N/A","N/A",IF(ISNUMBER(AL947),"Complete","")))),"Removed")</f>
        <v>Complete</v>
      </c>
      <c r="AL947" s="93">
        <v>40973</v>
      </c>
      <c r="AM947" s="89" t="str">
        <f>IF(Q947="",IF(AO947="","TBD",IF(AO947="N/A","N/A",IF(ISNUMBER(AO947),"Complete","TBD"))),"N/A")</f>
        <v>Complete</v>
      </c>
      <c r="AN947" s="1">
        <v>40997</v>
      </c>
      <c r="AO947" s="93">
        <v>41197</v>
      </c>
      <c r="AP947" s="97" t="str">
        <f>IF(Q947="",IF(AK947="Complete",IF(AM947="TBD","Waiting on Router","Ready"),"Pending Fiber Completion"),"Removed")</f>
        <v>Ready</v>
      </c>
      <c r="AQ947" s="1">
        <v>40997</v>
      </c>
      <c r="AR947" s="4"/>
      <c r="AS947" s="9">
        <v>1</v>
      </c>
      <c r="AT947" s="1"/>
      <c r="AU947" s="1"/>
      <c r="AV947" s="4"/>
    </row>
    <row r="948" spans="1:48" ht="31.5">
      <c r="A948" s="2"/>
      <c r="B948" s="73" t="s">
        <v>2538</v>
      </c>
      <c r="C948" s="73" t="s">
        <v>217</v>
      </c>
      <c r="D948" s="73" t="s">
        <v>774</v>
      </c>
      <c r="E948" s="3" t="s">
        <v>2724</v>
      </c>
      <c r="F948" s="73" t="s">
        <v>1285</v>
      </c>
      <c r="G948" s="73" t="s">
        <v>4852</v>
      </c>
      <c r="H948" s="4" t="s">
        <v>1286</v>
      </c>
      <c r="I948" s="4" t="s">
        <v>1287</v>
      </c>
      <c r="J948" s="4">
        <v>25270</v>
      </c>
      <c r="K948" s="4" t="s">
        <v>2905</v>
      </c>
      <c r="L948" s="4" t="s">
        <v>3594</v>
      </c>
      <c r="M948" s="4" t="s">
        <v>3596</v>
      </c>
      <c r="N948" s="4" t="s">
        <v>3457</v>
      </c>
      <c r="O948" s="4">
        <v>240</v>
      </c>
      <c r="P948" s="3"/>
      <c r="Q948" s="4"/>
      <c r="R948" s="4" t="s">
        <v>2727</v>
      </c>
      <c r="S948" s="4" t="s">
        <v>2713</v>
      </c>
      <c r="T948" s="2">
        <v>40774</v>
      </c>
      <c r="U948" s="88" t="str">
        <f t="shared" si="168"/>
        <v>Y</v>
      </c>
      <c r="V948" s="88" t="str">
        <f t="shared" si="173"/>
        <v>Y</v>
      </c>
      <c r="W948" s="34">
        <v>20547.87</v>
      </c>
      <c r="X948" s="4" t="s">
        <v>2756</v>
      </c>
      <c r="Y948" s="2"/>
      <c r="Z948" s="2">
        <v>40822</v>
      </c>
      <c r="AA948" s="84" t="str">
        <f t="shared" si="169"/>
        <v>Y</v>
      </c>
      <c r="AB948" s="35">
        <v>3400</v>
      </c>
      <c r="AC948" s="15">
        <f t="shared" si="170"/>
        <v>3400</v>
      </c>
      <c r="AD948" s="2">
        <v>40969</v>
      </c>
      <c r="AE948" s="92" t="str">
        <f t="shared" si="171"/>
        <v>Complete</v>
      </c>
      <c r="AF948" s="2">
        <v>41068</v>
      </c>
      <c r="AG948" s="4" t="s">
        <v>697</v>
      </c>
      <c r="AH948" s="89" t="str">
        <f t="shared" si="172"/>
        <v>Complete</v>
      </c>
      <c r="AI948" s="2">
        <v>41319</v>
      </c>
      <c r="AJ948" s="2">
        <v>41334</v>
      </c>
      <c r="AK948" s="84" t="str">
        <f>IF(Q948="",IF(U948="N","N/A",IF(AL948="","TBD",IF(AL948="N/A","N/A",IF(ISNUMBER(AL948),"Complete","")))),"Removed")</f>
        <v>Complete</v>
      </c>
      <c r="AL948" s="94">
        <v>41355</v>
      </c>
      <c r="AM948" s="89" t="str">
        <f>IF(Q948="",IF(AO948="","TBD",IF(AO948="N/A","N/A",IF(ISNUMBER(AO948),"Complete","TBD"))),"N/A")</f>
        <v>Complete</v>
      </c>
      <c r="AN948" s="2">
        <v>41355</v>
      </c>
      <c r="AO948" s="94">
        <v>41197</v>
      </c>
      <c r="AP948" s="97" t="str">
        <f>IF(Q948="",IF(AK948="Complete",IF(AM948="TBD","Waiting on Router","Ready"),"Pending Fiber Completion"),"Removed")</f>
        <v>Ready</v>
      </c>
      <c r="AQ948" s="2"/>
      <c r="AR948" s="4"/>
      <c r="AS948" s="7">
        <v>1</v>
      </c>
      <c r="AT948" s="2"/>
      <c r="AU948" s="2"/>
      <c r="AV948" s="4"/>
    </row>
    <row r="949" spans="1:48" ht="31.5">
      <c r="A949" s="1"/>
      <c r="B949" s="72" t="s">
        <v>2539</v>
      </c>
      <c r="C949" s="72" t="s">
        <v>217</v>
      </c>
      <c r="D949" s="72" t="s">
        <v>774</v>
      </c>
      <c r="E949" s="18" t="s">
        <v>2724</v>
      </c>
      <c r="F949" s="73" t="s">
        <v>1288</v>
      </c>
      <c r="G949" s="72" t="s">
        <v>4852</v>
      </c>
      <c r="H949" s="8" t="s">
        <v>1289</v>
      </c>
      <c r="I949" s="8" t="s">
        <v>78</v>
      </c>
      <c r="J949" s="8">
        <v>25276</v>
      </c>
      <c r="K949" s="8" t="s">
        <v>2904</v>
      </c>
      <c r="L949" s="4" t="s">
        <v>3594</v>
      </c>
      <c r="M949" s="8" t="s">
        <v>3596</v>
      </c>
      <c r="N949" s="8" t="s">
        <v>3458</v>
      </c>
      <c r="O949" s="8">
        <v>241</v>
      </c>
      <c r="P949" s="18"/>
      <c r="Q949" s="4"/>
      <c r="R949" s="4" t="s">
        <v>2727</v>
      </c>
      <c r="S949" s="8" t="s">
        <v>2713</v>
      </c>
      <c r="T949" s="1">
        <v>40788</v>
      </c>
      <c r="U949" s="85" t="str">
        <f t="shared" si="168"/>
        <v>Y</v>
      </c>
      <c r="V949" s="85" t="str">
        <f t="shared" si="173"/>
        <v>Y</v>
      </c>
      <c r="W949" s="32">
        <v>13926.92</v>
      </c>
      <c r="X949" s="8" t="s">
        <v>2756</v>
      </c>
      <c r="Y949" s="1"/>
      <c r="Z949" s="1">
        <v>40794</v>
      </c>
      <c r="AA949" s="84" t="str">
        <f t="shared" si="169"/>
        <v>Y</v>
      </c>
      <c r="AB949" s="33">
        <v>1550</v>
      </c>
      <c r="AC949" s="15">
        <f t="shared" si="170"/>
        <v>1550</v>
      </c>
      <c r="AD949" s="1">
        <v>40840</v>
      </c>
      <c r="AE949" s="92" t="str">
        <f t="shared" si="171"/>
        <v>Complete</v>
      </c>
      <c r="AF949" s="1">
        <v>40836</v>
      </c>
      <c r="AG949" s="8" t="s">
        <v>2756</v>
      </c>
      <c r="AH949" s="89" t="str">
        <f t="shared" si="172"/>
        <v>No Build Required</v>
      </c>
      <c r="AI949" s="2" t="s">
        <v>4508</v>
      </c>
      <c r="AJ949" s="2" t="s">
        <v>4508</v>
      </c>
      <c r="AK949" s="84" t="str">
        <f>IF(Q949="",IF(U949="N","N/A",IF(AL949="","TBD",IF(AL949="N/A","N/A",IF(ISNUMBER(AL949),"Complete","")))),"Removed")</f>
        <v>Complete</v>
      </c>
      <c r="AL949" s="93">
        <v>40840</v>
      </c>
      <c r="AM949" s="89" t="str">
        <f>IF(Q949="",IF(AO949="","TBD",IF(AO949="N/A","N/A",IF(ISNUMBER(AO949),"Complete","TBD"))),"N/A")</f>
        <v>Complete</v>
      </c>
      <c r="AN949" s="1">
        <v>40997</v>
      </c>
      <c r="AO949" s="93">
        <v>41197</v>
      </c>
      <c r="AP949" s="97" t="str">
        <f>IF(Q949="",IF(AK949="Complete",IF(AM949="TBD","Waiting on Router","Ready"),"Pending Fiber Completion"),"Removed")</f>
        <v>Ready</v>
      </c>
      <c r="AQ949" s="1">
        <v>40997</v>
      </c>
      <c r="AR949" s="4"/>
      <c r="AS949" s="9">
        <v>1</v>
      </c>
      <c r="AT949" s="1"/>
      <c r="AU949" s="1"/>
      <c r="AV949" s="4"/>
    </row>
    <row r="950" spans="1:48" ht="31.5">
      <c r="A950" s="2"/>
      <c r="B950" s="73" t="s">
        <v>2540</v>
      </c>
      <c r="C950" s="73" t="s">
        <v>217</v>
      </c>
      <c r="D950" s="73" t="s">
        <v>774</v>
      </c>
      <c r="E950" s="3" t="s">
        <v>2724</v>
      </c>
      <c r="F950" s="73" t="s">
        <v>1290</v>
      </c>
      <c r="G950" s="73" t="s">
        <v>4852</v>
      </c>
      <c r="H950" s="4" t="s">
        <v>1291</v>
      </c>
      <c r="I950" s="4" t="s">
        <v>78</v>
      </c>
      <c r="J950" s="4">
        <v>25276</v>
      </c>
      <c r="K950" s="4" t="s">
        <v>2903</v>
      </c>
      <c r="L950" s="4" t="s">
        <v>3594</v>
      </c>
      <c r="M950" s="4" t="s">
        <v>3596</v>
      </c>
      <c r="N950" s="4" t="s">
        <v>3459</v>
      </c>
      <c r="O950" s="4">
        <v>242</v>
      </c>
      <c r="P950" s="3"/>
      <c r="Q950" s="4"/>
      <c r="R950" s="4" t="s">
        <v>2727</v>
      </c>
      <c r="S950" s="4" t="s">
        <v>2713</v>
      </c>
      <c r="T950" s="2">
        <v>40708</v>
      </c>
      <c r="U950" s="88" t="str">
        <f t="shared" si="168"/>
        <v>Y</v>
      </c>
      <c r="V950" s="88" t="str">
        <f t="shared" si="173"/>
        <v>Y</v>
      </c>
      <c r="W950" s="34">
        <v>7957.06</v>
      </c>
      <c r="X950" s="4" t="s">
        <v>2756</v>
      </c>
      <c r="Y950" s="2"/>
      <c r="Z950" s="2">
        <v>40729</v>
      </c>
      <c r="AA950" s="84" t="str">
        <f t="shared" si="169"/>
        <v>Y</v>
      </c>
      <c r="AB950" s="35">
        <v>1200</v>
      </c>
      <c r="AC950" s="15">
        <f t="shared" si="170"/>
        <v>1200</v>
      </c>
      <c r="AD950" s="2">
        <v>40770</v>
      </c>
      <c r="AE950" s="92" t="str">
        <f t="shared" si="171"/>
        <v>Complete</v>
      </c>
      <c r="AF950" s="2">
        <v>40770</v>
      </c>
      <c r="AG950" s="4" t="s">
        <v>2756</v>
      </c>
      <c r="AH950" s="89" t="str">
        <f t="shared" si="172"/>
        <v>No Build Required</v>
      </c>
      <c r="AI950" s="2" t="s">
        <v>4508</v>
      </c>
      <c r="AJ950" s="2" t="s">
        <v>4508</v>
      </c>
      <c r="AK950" s="84" t="str">
        <f>IF(Q950="",IF(U950="N","N/A",IF(AL950="","TBD",IF(AL950="N/A","N/A",IF(ISNUMBER(AL950),"Complete","")))),"Removed")</f>
        <v>Complete</v>
      </c>
      <c r="AL950" s="94">
        <v>40770</v>
      </c>
      <c r="AM950" s="89" t="str">
        <f>IF(Q950="",IF(AO950="","TBD",IF(AO950="N/A","N/A",IF(ISNUMBER(AO950),"Complete","TBD"))),"N/A")</f>
        <v>Complete</v>
      </c>
      <c r="AN950" s="2">
        <v>40997</v>
      </c>
      <c r="AO950" s="94">
        <v>41197</v>
      </c>
      <c r="AP950" s="97" t="str">
        <f>IF(Q950="",IF(AK950="Complete",IF(AM950="TBD","Waiting on Router","Ready"),"Pending Fiber Completion"),"Removed")</f>
        <v>Ready</v>
      </c>
      <c r="AQ950" s="2">
        <v>40997</v>
      </c>
      <c r="AR950" s="4"/>
      <c r="AS950" s="7">
        <v>1</v>
      </c>
      <c r="AT950" s="2"/>
      <c r="AU950" s="2"/>
      <c r="AV950" s="4"/>
    </row>
    <row r="951" spans="1:48" ht="110.25">
      <c r="A951" s="1"/>
      <c r="B951" s="72" t="s">
        <v>2542</v>
      </c>
      <c r="C951" s="72" t="s">
        <v>217</v>
      </c>
      <c r="D951" s="72" t="s">
        <v>774</v>
      </c>
      <c r="E951" s="18" t="s">
        <v>2724</v>
      </c>
      <c r="F951" s="73" t="s">
        <v>3460</v>
      </c>
      <c r="G951" s="72" t="s">
        <v>4852</v>
      </c>
      <c r="H951" s="8" t="s">
        <v>3461</v>
      </c>
      <c r="I951" s="8" t="s">
        <v>78</v>
      </c>
      <c r="J951" s="8">
        <v>25276</v>
      </c>
      <c r="K951" s="8" t="s">
        <v>2902</v>
      </c>
      <c r="L951" s="4" t="s">
        <v>3594</v>
      </c>
      <c r="M951" s="8" t="s">
        <v>3595</v>
      </c>
      <c r="N951" s="8" t="s">
        <v>3462</v>
      </c>
      <c r="O951" s="8">
        <v>243</v>
      </c>
      <c r="P951" s="18"/>
      <c r="Q951" s="4"/>
      <c r="R951" s="4" t="s">
        <v>2727</v>
      </c>
      <c r="S951" s="8" t="s">
        <v>2713</v>
      </c>
      <c r="T951" s="1">
        <v>40708</v>
      </c>
      <c r="U951" s="85" t="str">
        <f t="shared" si="168"/>
        <v>Y</v>
      </c>
      <c r="V951" s="85" t="str">
        <f t="shared" si="173"/>
        <v>Y</v>
      </c>
      <c r="W951" s="32">
        <v>13909.55</v>
      </c>
      <c r="X951" s="8" t="s">
        <v>2756</v>
      </c>
      <c r="Y951" s="1"/>
      <c r="Z951" s="1">
        <v>40822</v>
      </c>
      <c r="AA951" s="84" t="str">
        <f t="shared" si="169"/>
        <v>Y</v>
      </c>
      <c r="AB951" s="33">
        <v>3453</v>
      </c>
      <c r="AC951" s="15">
        <f t="shared" si="170"/>
        <v>3453</v>
      </c>
      <c r="AD951" s="1">
        <v>40878</v>
      </c>
      <c r="AE951" s="92" t="str">
        <f t="shared" si="171"/>
        <v>Complete</v>
      </c>
      <c r="AF951" s="1">
        <v>40867</v>
      </c>
      <c r="AG951" s="8" t="s">
        <v>697</v>
      </c>
      <c r="AH951" s="89" t="str">
        <f t="shared" si="172"/>
        <v>Complete</v>
      </c>
      <c r="AI951" s="1">
        <v>41123</v>
      </c>
      <c r="AJ951" s="1">
        <v>41183</v>
      </c>
      <c r="AK951" s="84" t="str">
        <f>IF(Q951="",IF(U951="N","N/A",IF(AL951="","TBD",IF(AL951="N/A","N/A",IF(ISNUMBER(AL951),"Complete","")))),"Removed")</f>
        <v>Complete</v>
      </c>
      <c r="AL951" s="94">
        <v>41241</v>
      </c>
      <c r="AM951" s="89" t="str">
        <f>IF(Q951="",IF(AO951="","TBD",IF(AO951="N/A","N/A",IF(ISNUMBER(AO951),"Complete","TBD"))),"N/A")</f>
        <v>Complete</v>
      </c>
      <c r="AN951" s="1"/>
      <c r="AO951" s="93">
        <v>41197</v>
      </c>
      <c r="AP951" s="97" t="str">
        <f>IF(Q951="",IF(AK951="Complete",IF(AM951="TBD","Waiting on Router","Ready"),"Pending Fiber Completion"),"Removed")</f>
        <v>Ready</v>
      </c>
      <c r="AQ951" s="1"/>
      <c r="AR951" s="4" t="s">
        <v>4914</v>
      </c>
      <c r="AS951" s="9">
        <v>1</v>
      </c>
      <c r="AT951" s="1"/>
      <c r="AU951" s="1"/>
      <c r="AV951" s="4"/>
    </row>
    <row r="952" spans="1:48" ht="31.5">
      <c r="A952" s="1"/>
      <c r="B952" s="72" t="s">
        <v>2543</v>
      </c>
      <c r="C952" s="72" t="s">
        <v>217</v>
      </c>
      <c r="D952" s="72" t="s">
        <v>774</v>
      </c>
      <c r="E952" s="18" t="s">
        <v>2724</v>
      </c>
      <c r="F952" s="73" t="s">
        <v>1292</v>
      </c>
      <c r="G952" s="72" t="s">
        <v>4852</v>
      </c>
      <c r="H952" s="8" t="s">
        <v>1293</v>
      </c>
      <c r="I952" s="8" t="s">
        <v>529</v>
      </c>
      <c r="J952" s="8">
        <v>25286</v>
      </c>
      <c r="K952" s="8" t="s">
        <v>2901</v>
      </c>
      <c r="L952" s="4" t="s">
        <v>3594</v>
      </c>
      <c r="M952" s="8" t="s">
        <v>3595</v>
      </c>
      <c r="N952" s="8" t="s">
        <v>3463</v>
      </c>
      <c r="O952" s="8">
        <v>244</v>
      </c>
      <c r="P952" s="18"/>
      <c r="Q952" s="4"/>
      <c r="R952" s="4" t="s">
        <v>2727</v>
      </c>
      <c r="S952" s="8" t="s">
        <v>2713</v>
      </c>
      <c r="T952" s="1">
        <v>40853</v>
      </c>
      <c r="U952" s="85" t="str">
        <f t="shared" si="168"/>
        <v>Y</v>
      </c>
      <c r="V952" s="85" t="str">
        <f t="shared" si="173"/>
        <v>Y</v>
      </c>
      <c r="W952" s="32">
        <v>19099.95</v>
      </c>
      <c r="X952" s="8" t="s">
        <v>2756</v>
      </c>
      <c r="Y952" s="1"/>
      <c r="Z952" s="1">
        <v>40856</v>
      </c>
      <c r="AA952" s="84" t="str">
        <f t="shared" si="169"/>
        <v>Y</v>
      </c>
      <c r="AB952" s="33">
        <v>3700</v>
      </c>
      <c r="AC952" s="15">
        <f t="shared" si="170"/>
        <v>3700</v>
      </c>
      <c r="AD952" s="1">
        <v>40969</v>
      </c>
      <c r="AE952" s="92" t="str">
        <f t="shared" si="171"/>
        <v>Complete</v>
      </c>
      <c r="AF952" s="1">
        <v>40938</v>
      </c>
      <c r="AG952" s="8" t="s">
        <v>697</v>
      </c>
      <c r="AH952" s="89" t="str">
        <f t="shared" si="172"/>
        <v>Complete</v>
      </c>
      <c r="AI952" s="1">
        <v>41059</v>
      </c>
      <c r="AJ952" s="1">
        <v>41001</v>
      </c>
      <c r="AK952" s="84" t="str">
        <f>IF(Q952="",IF(U952="N","N/A",IF(AL952="","TBD",IF(AL952="N/A","N/A",IF(ISNUMBER(AL952),"Complete","")))),"Removed")</f>
        <v>Complete</v>
      </c>
      <c r="AL952" s="94">
        <v>41030</v>
      </c>
      <c r="AM952" s="89" t="str">
        <f>IF(Q952="",IF(AO952="","TBD",IF(AO952="N/A","N/A",IF(ISNUMBER(AO952),"Complete","TBD"))),"N/A")</f>
        <v>Complete</v>
      </c>
      <c r="AN952" s="1">
        <v>41033</v>
      </c>
      <c r="AO952" s="93">
        <v>41197</v>
      </c>
      <c r="AP952" s="97" t="str">
        <f>IF(Q952="",IF(AK952="Complete",IF(AM952="TBD","Waiting on Router","Ready"),"Pending Fiber Completion"),"Removed")</f>
        <v>Ready</v>
      </c>
      <c r="AQ952" s="1">
        <v>41033</v>
      </c>
      <c r="AR952" s="4"/>
      <c r="AS952" s="9">
        <v>1</v>
      </c>
      <c r="AT952" s="1"/>
      <c r="AU952" s="1"/>
      <c r="AV952" s="4"/>
    </row>
    <row r="953" spans="1:48">
      <c r="A953" s="2"/>
      <c r="B953" s="73" t="s">
        <v>2544</v>
      </c>
      <c r="C953" s="73" t="s">
        <v>217</v>
      </c>
      <c r="D953" s="73" t="s">
        <v>763</v>
      </c>
      <c r="E953" s="4" t="s">
        <v>2724</v>
      </c>
      <c r="F953" s="73" t="s">
        <v>515</v>
      </c>
      <c r="G953" s="73" t="s">
        <v>4852</v>
      </c>
      <c r="H953" s="4" t="s">
        <v>516</v>
      </c>
      <c r="I953" s="4" t="s">
        <v>78</v>
      </c>
      <c r="J953" s="4">
        <v>25276</v>
      </c>
      <c r="K953" s="4" t="s">
        <v>2900</v>
      </c>
      <c r="L953" s="4"/>
      <c r="M953" s="4"/>
      <c r="N953" s="4" t="s">
        <v>4188</v>
      </c>
      <c r="O953" s="4">
        <v>747</v>
      </c>
      <c r="P953" s="4"/>
      <c r="Q953" s="4"/>
      <c r="R953" s="4" t="s">
        <v>2727</v>
      </c>
      <c r="S953" s="4" t="s">
        <v>2712</v>
      </c>
      <c r="T953" s="2">
        <v>40708</v>
      </c>
      <c r="U953" s="86" t="str">
        <f t="shared" si="168"/>
        <v>Y</v>
      </c>
      <c r="V953" s="86" t="str">
        <f t="shared" si="173"/>
        <v>Y</v>
      </c>
      <c r="W953" s="34">
        <v>12777.84</v>
      </c>
      <c r="X953" s="4" t="s">
        <v>2756</v>
      </c>
      <c r="Y953" s="2"/>
      <c r="Z953" s="2">
        <v>40729</v>
      </c>
      <c r="AA953" s="84" t="str">
        <f t="shared" si="169"/>
        <v>Y</v>
      </c>
      <c r="AB953" s="35">
        <v>1050</v>
      </c>
      <c r="AC953" s="15">
        <f t="shared" si="170"/>
        <v>1050</v>
      </c>
      <c r="AD953" s="2">
        <v>40969</v>
      </c>
      <c r="AE953" s="92" t="str">
        <f t="shared" si="171"/>
        <v>Complete</v>
      </c>
      <c r="AF953" s="2">
        <v>41065</v>
      </c>
      <c r="AG953" s="4" t="s">
        <v>2756</v>
      </c>
      <c r="AH953" s="89" t="str">
        <f t="shared" si="172"/>
        <v>No Build Required</v>
      </c>
      <c r="AI953" s="2" t="s">
        <v>4508</v>
      </c>
      <c r="AJ953" s="2" t="s">
        <v>4508</v>
      </c>
      <c r="AK953" s="84" t="str">
        <f>IF(Q953="",IF(U953="N","N/A",IF(AL953="","TBD",IF(AL953="N/A","N/A",IF(ISNUMBER(AL953),"Complete","")))),"Removed")</f>
        <v>Complete</v>
      </c>
      <c r="AL953" s="94">
        <v>41065</v>
      </c>
      <c r="AM953" s="89" t="str">
        <f>IF(Q953="",IF(AO953="","TBD",IF(AO953="N/A","N/A",IF(ISNUMBER(AO953),"Complete","TBD"))),"N/A")</f>
        <v>Complete</v>
      </c>
      <c r="AN953" s="2">
        <v>41068</v>
      </c>
      <c r="AO953" s="94">
        <v>40956</v>
      </c>
      <c r="AP953" s="97" t="str">
        <f>IF(Q953="",IF(AK953="Complete",IF(AM953="TBD","Waiting on Router","Ready"),"Pending Fiber Completion"),"Removed")</f>
        <v>Ready</v>
      </c>
      <c r="AQ953" s="2">
        <v>41068</v>
      </c>
      <c r="AR953" s="4"/>
      <c r="AS953" s="7">
        <v>1</v>
      </c>
      <c r="AT953" s="2"/>
      <c r="AU953" s="2"/>
      <c r="AV953" s="4"/>
    </row>
    <row r="954" spans="1:48">
      <c r="A954" s="2"/>
      <c r="B954" s="73" t="s">
        <v>2545</v>
      </c>
      <c r="C954" s="73" t="s">
        <v>217</v>
      </c>
      <c r="D954" s="73" t="s">
        <v>763</v>
      </c>
      <c r="E954" s="4" t="s">
        <v>2724</v>
      </c>
      <c r="F954" s="73" t="s">
        <v>527</v>
      </c>
      <c r="G954" s="73" t="s">
        <v>4852</v>
      </c>
      <c r="H954" s="4" t="s">
        <v>528</v>
      </c>
      <c r="I954" s="4" t="s">
        <v>529</v>
      </c>
      <c r="J954" s="4"/>
      <c r="K954" s="4" t="s">
        <v>2899</v>
      </c>
      <c r="L954" s="4"/>
      <c r="M954" s="4"/>
      <c r="N954" s="4" t="s">
        <v>4209</v>
      </c>
      <c r="O954" s="4">
        <v>757</v>
      </c>
      <c r="P954" s="4"/>
      <c r="Q954" s="4"/>
      <c r="R954" s="4" t="s">
        <v>2727</v>
      </c>
      <c r="S954" s="4" t="s">
        <v>2712</v>
      </c>
      <c r="T954" s="2">
        <v>40718</v>
      </c>
      <c r="U954" s="86" t="str">
        <f t="shared" si="168"/>
        <v>Y</v>
      </c>
      <c r="V954" s="86" t="str">
        <f t="shared" si="173"/>
        <v>Y</v>
      </c>
      <c r="W954" s="34">
        <v>11445.1</v>
      </c>
      <c r="X954" s="4" t="s">
        <v>2756</v>
      </c>
      <c r="Y954" s="2"/>
      <c r="Z954" s="2">
        <v>40822</v>
      </c>
      <c r="AA954" s="84" t="str">
        <f t="shared" si="169"/>
        <v>Y</v>
      </c>
      <c r="AB954" s="35">
        <v>801</v>
      </c>
      <c r="AC954" s="15">
        <f t="shared" si="170"/>
        <v>801</v>
      </c>
      <c r="AD954" s="2">
        <v>40878</v>
      </c>
      <c r="AE954" s="92" t="str">
        <f t="shared" si="171"/>
        <v>Complete</v>
      </c>
      <c r="AF954" s="2">
        <v>40869</v>
      </c>
      <c r="AG954" s="4" t="s">
        <v>697</v>
      </c>
      <c r="AH954" s="89" t="str">
        <f t="shared" si="172"/>
        <v>Complete</v>
      </c>
      <c r="AI954" s="2">
        <v>41064</v>
      </c>
      <c r="AJ954" s="2">
        <v>41001</v>
      </c>
      <c r="AK954" s="84" t="str">
        <f>IF(Q954="",IF(U954="N","N/A",IF(AL954="","TBD",IF(AL954="N/A","N/A",IF(ISNUMBER(AL954),"Complete","")))),"Removed")</f>
        <v>Complete</v>
      </c>
      <c r="AL954" s="94">
        <v>41032</v>
      </c>
      <c r="AM954" s="89" t="str">
        <f>IF(Q954="",IF(AO954="","TBD",IF(AO954="N/A","N/A",IF(ISNUMBER(AO954),"Complete","TBD"))),"N/A")</f>
        <v>Complete</v>
      </c>
      <c r="AN954" s="2">
        <v>41039</v>
      </c>
      <c r="AO954" s="94">
        <v>40977</v>
      </c>
      <c r="AP954" s="97" t="str">
        <f>IF(Q954="",IF(AK954="Complete",IF(AM954="TBD","Waiting on Router","Ready"),"Pending Fiber Completion"),"Removed")</f>
        <v>Ready</v>
      </c>
      <c r="AQ954" s="2">
        <v>41039</v>
      </c>
      <c r="AR954" s="4"/>
      <c r="AS954" s="7">
        <v>1</v>
      </c>
      <c r="AT954" s="2"/>
      <c r="AU954" s="2"/>
      <c r="AV954" s="4"/>
    </row>
    <row r="955" spans="1:48">
      <c r="A955" s="2"/>
      <c r="B955" s="73" t="s">
        <v>2546</v>
      </c>
      <c r="C955" s="73" t="s">
        <v>217</v>
      </c>
      <c r="D955" s="73" t="s">
        <v>763</v>
      </c>
      <c r="E955" s="4" t="s">
        <v>2724</v>
      </c>
      <c r="F955" s="73" t="s">
        <v>358</v>
      </c>
      <c r="G955" s="73" t="s">
        <v>4852</v>
      </c>
      <c r="H955" s="4" t="s">
        <v>359</v>
      </c>
      <c r="I955" s="4" t="s">
        <v>360</v>
      </c>
      <c r="J955" s="4"/>
      <c r="K955" s="4" t="s">
        <v>2898</v>
      </c>
      <c r="L955" s="4"/>
      <c r="M955" s="4"/>
      <c r="N955" s="4" t="s">
        <v>4124</v>
      </c>
      <c r="O955" s="4">
        <v>746</v>
      </c>
      <c r="P955" s="4"/>
      <c r="Q955" s="4"/>
      <c r="R955" s="4" t="s">
        <v>2727</v>
      </c>
      <c r="S955" s="4" t="s">
        <v>2712</v>
      </c>
      <c r="T955" s="2">
        <v>40793</v>
      </c>
      <c r="U955" s="86" t="str">
        <f t="shared" si="168"/>
        <v>Y</v>
      </c>
      <c r="V955" s="86" t="str">
        <f t="shared" si="173"/>
        <v>Y</v>
      </c>
      <c r="W955" s="34">
        <v>12220.91</v>
      </c>
      <c r="X955" s="4" t="s">
        <v>2756</v>
      </c>
      <c r="Y955" s="2"/>
      <c r="Z955" s="2">
        <v>40800</v>
      </c>
      <c r="AA955" s="84" t="str">
        <f t="shared" si="169"/>
        <v>Y</v>
      </c>
      <c r="AB955" s="35">
        <v>588</v>
      </c>
      <c r="AC955" s="15">
        <f t="shared" si="170"/>
        <v>588</v>
      </c>
      <c r="AD955" s="2">
        <v>40969</v>
      </c>
      <c r="AE955" s="92" t="str">
        <f t="shared" si="171"/>
        <v>Complete</v>
      </c>
      <c r="AF955" s="2">
        <v>40990</v>
      </c>
      <c r="AG955" s="4" t="s">
        <v>2756</v>
      </c>
      <c r="AH955" s="89" t="str">
        <f t="shared" si="172"/>
        <v>No Build Required</v>
      </c>
      <c r="AI955" s="2" t="s">
        <v>4508</v>
      </c>
      <c r="AJ955" s="2" t="s">
        <v>4508</v>
      </c>
      <c r="AK955" s="84" t="str">
        <f>IF(Q955="",IF(U955="N","N/A",IF(AL955="","TBD",IF(AL955="N/A","N/A",IF(ISNUMBER(AL955),"Complete","")))),"Removed")</f>
        <v>Complete</v>
      </c>
      <c r="AL955" s="94">
        <v>40990</v>
      </c>
      <c r="AM955" s="89" t="str">
        <f>IF(Q955="",IF(AO955="","TBD",IF(AO955="N/A","N/A",IF(ISNUMBER(AO955),"Complete","TBD"))),"N/A")</f>
        <v>Complete</v>
      </c>
      <c r="AN955" s="2">
        <v>40991</v>
      </c>
      <c r="AO955" s="94">
        <v>40954</v>
      </c>
      <c r="AP955" s="97" t="str">
        <f>IF(Q955="",IF(AK955="Complete",IF(AM955="TBD","Waiting on Router","Ready"),"Pending Fiber Completion"),"Removed")</f>
        <v>Ready</v>
      </c>
      <c r="AQ955" s="2">
        <v>40991</v>
      </c>
      <c r="AR955" s="4"/>
      <c r="AS955" s="7">
        <v>1</v>
      </c>
      <c r="AT955" s="2"/>
      <c r="AU955" s="2"/>
      <c r="AV955" s="4"/>
    </row>
    <row r="956" spans="1:48">
      <c r="A956" s="1"/>
      <c r="B956" s="74" t="s">
        <v>2547</v>
      </c>
      <c r="C956" s="74" t="s">
        <v>217</v>
      </c>
      <c r="D956" s="74" t="s">
        <v>761</v>
      </c>
      <c r="E956" s="9" t="s">
        <v>2724</v>
      </c>
      <c r="F956" s="79" t="s">
        <v>174</v>
      </c>
      <c r="G956" s="74" t="s">
        <v>4852</v>
      </c>
      <c r="H956" s="9" t="s">
        <v>749</v>
      </c>
      <c r="I956" s="9" t="s">
        <v>78</v>
      </c>
      <c r="J956" s="9">
        <v>25276</v>
      </c>
      <c r="K956" s="9" t="s">
        <v>2897</v>
      </c>
      <c r="L956" s="7" t="s">
        <v>3942</v>
      </c>
      <c r="M956" s="9" t="s">
        <v>3943</v>
      </c>
      <c r="N956" s="9" t="s">
        <v>4628</v>
      </c>
      <c r="O956" s="9">
        <v>1365</v>
      </c>
      <c r="P956" s="9"/>
      <c r="Q956" s="7"/>
      <c r="R956" s="7" t="s">
        <v>2727</v>
      </c>
      <c r="S956" s="9"/>
      <c r="T956" s="1">
        <v>40709</v>
      </c>
      <c r="U956" s="87" t="str">
        <f t="shared" si="168"/>
        <v>Y</v>
      </c>
      <c r="V956" s="87" t="str">
        <f t="shared" si="173"/>
        <v>Y</v>
      </c>
      <c r="W956" s="32">
        <v>4876</v>
      </c>
      <c r="X956" s="9" t="s">
        <v>2756</v>
      </c>
      <c r="Y956" s="1"/>
      <c r="Z956" s="1">
        <v>40822</v>
      </c>
      <c r="AA956" s="84" t="str">
        <f t="shared" si="169"/>
        <v>Y</v>
      </c>
      <c r="AB956" s="33">
        <v>550</v>
      </c>
      <c r="AC956" s="15">
        <f t="shared" si="170"/>
        <v>550</v>
      </c>
      <c r="AD956" s="1">
        <v>40969</v>
      </c>
      <c r="AE956" s="92" t="str">
        <f t="shared" si="171"/>
        <v>Complete</v>
      </c>
      <c r="AF956" s="1">
        <v>41065</v>
      </c>
      <c r="AG956" s="9" t="s">
        <v>2756</v>
      </c>
      <c r="AH956" s="89" t="str">
        <f t="shared" si="172"/>
        <v>No Build Required</v>
      </c>
      <c r="AI956" s="2" t="s">
        <v>4508</v>
      </c>
      <c r="AJ956" s="2" t="s">
        <v>4508</v>
      </c>
      <c r="AK956" s="84" t="str">
        <f>IF(Q956="",IF(U956="N","N/A",IF(AL956="","TBD",IF(AL956="N/A","N/A",IF(ISNUMBER(AL956),"Complete","")))),"Removed")</f>
        <v>Complete</v>
      </c>
      <c r="AL956" s="93">
        <v>41065</v>
      </c>
      <c r="AM956" s="89" t="str">
        <f>IF(Q956="",IF(AO956="","TBD",IF(AO956="N/A","N/A",IF(ISNUMBER(AO956),"Complete","TBD"))),"N/A")</f>
        <v>Complete</v>
      </c>
      <c r="AN956" s="1">
        <v>41068</v>
      </c>
      <c r="AO956" s="93">
        <v>40939</v>
      </c>
      <c r="AP956" s="97" t="str">
        <f>IF(Q956="",IF(AK956="Complete",IF(AM956="TBD","Waiting on Router","Ready"),"Pending Fiber Completion"),"Removed")</f>
        <v>Ready</v>
      </c>
      <c r="AQ956" s="1">
        <v>41068</v>
      </c>
      <c r="AR956" s="7"/>
      <c r="AS956" s="9">
        <v>1</v>
      </c>
      <c r="AT956" s="1"/>
      <c r="AU956" s="1"/>
      <c r="AV956" s="7"/>
    </row>
    <row r="957" spans="1:48">
      <c r="A957" s="1"/>
      <c r="B957" s="72" t="s">
        <v>2548</v>
      </c>
      <c r="C957" s="72" t="s">
        <v>217</v>
      </c>
      <c r="D957" s="72" t="s">
        <v>710</v>
      </c>
      <c r="E957" s="8" t="s">
        <v>2724</v>
      </c>
      <c r="F957" s="73" t="s">
        <v>4842</v>
      </c>
      <c r="G957" s="72" t="s">
        <v>4852</v>
      </c>
      <c r="H957" s="8" t="s">
        <v>77</v>
      </c>
      <c r="I957" s="8" t="s">
        <v>78</v>
      </c>
      <c r="J957" s="8">
        <v>25276</v>
      </c>
      <c r="K957" s="8" t="s">
        <v>2896</v>
      </c>
      <c r="L957" s="4" t="s">
        <v>3837</v>
      </c>
      <c r="M957" s="8" t="s">
        <v>3838</v>
      </c>
      <c r="N957" s="8" t="s">
        <v>4321</v>
      </c>
      <c r="O957" s="8">
        <v>1046</v>
      </c>
      <c r="P957" s="8"/>
      <c r="Q957" s="4"/>
      <c r="R957" s="4" t="s">
        <v>2727</v>
      </c>
      <c r="S957" s="8" t="s">
        <v>2714</v>
      </c>
      <c r="T957" s="1">
        <v>40718</v>
      </c>
      <c r="U957" s="77" t="str">
        <f t="shared" si="168"/>
        <v>Y</v>
      </c>
      <c r="V957" s="77" t="str">
        <f t="shared" si="173"/>
        <v>Y</v>
      </c>
      <c r="W957" s="32">
        <v>11046.54</v>
      </c>
      <c r="X957" s="8" t="s">
        <v>2756</v>
      </c>
      <c r="Y957" s="1"/>
      <c r="Z957" s="1">
        <v>40822</v>
      </c>
      <c r="AA957" s="84" t="str">
        <f t="shared" si="169"/>
        <v>Y</v>
      </c>
      <c r="AB957" s="33">
        <v>450</v>
      </c>
      <c r="AC957" s="15">
        <f t="shared" si="170"/>
        <v>450</v>
      </c>
      <c r="AD957" s="1">
        <v>40969</v>
      </c>
      <c r="AE957" s="92" t="str">
        <f t="shared" si="171"/>
        <v>Complete</v>
      </c>
      <c r="AF957" s="1">
        <v>41065</v>
      </c>
      <c r="AG957" s="8" t="s">
        <v>697</v>
      </c>
      <c r="AH957" s="89" t="str">
        <f t="shared" si="172"/>
        <v>Complete</v>
      </c>
      <c r="AI957" s="1">
        <v>41331</v>
      </c>
      <c r="AJ957" s="1">
        <v>41334</v>
      </c>
      <c r="AK957" s="84" t="str">
        <f>IF(Q957="",IF(U957="N","N/A",IF(AL957="","TBD",IF(AL957="N/A","N/A",IF(ISNUMBER(AL957),"Complete","")))),"Removed")</f>
        <v>Complete</v>
      </c>
      <c r="AL957" s="94">
        <v>41352</v>
      </c>
      <c r="AM957" s="89" t="str">
        <f>IF(Q957="",IF(AO957="","TBD",IF(AO957="N/A","N/A",IF(ISNUMBER(AO957),"Complete","TBD"))),"N/A")</f>
        <v>Complete</v>
      </c>
      <c r="AN957" s="1">
        <v>41352</v>
      </c>
      <c r="AO957" s="93">
        <v>40933</v>
      </c>
      <c r="AP957" s="97" t="str">
        <f>IF(Q957="",IF(AK957="Complete",IF(AM957="TBD","Waiting on Router","Ready"),"Pending Fiber Completion"),"Removed")</f>
        <v>Ready</v>
      </c>
      <c r="AQ957" s="1"/>
      <c r="AR957" s="4"/>
      <c r="AS957" s="9">
        <v>1</v>
      </c>
      <c r="AT957" s="1"/>
      <c r="AU957" s="1"/>
      <c r="AV957" s="4"/>
    </row>
    <row r="958" spans="1:48">
      <c r="A958" s="13"/>
      <c r="B958" s="75" t="s">
        <v>2549</v>
      </c>
      <c r="C958" s="75" t="s">
        <v>217</v>
      </c>
      <c r="D958" s="75" t="s">
        <v>1554</v>
      </c>
      <c r="E958" s="6" t="s">
        <v>2724</v>
      </c>
      <c r="F958" s="78" t="s">
        <v>1615</v>
      </c>
      <c r="G958" s="75" t="s">
        <v>4852</v>
      </c>
      <c r="H958" s="6" t="s">
        <v>1616</v>
      </c>
      <c r="I958" s="6" t="s">
        <v>78</v>
      </c>
      <c r="J958" s="6">
        <v>25276</v>
      </c>
      <c r="K958" s="6" t="s">
        <v>2895</v>
      </c>
      <c r="L958" s="11" t="s">
        <v>3982</v>
      </c>
      <c r="M958" s="6"/>
      <c r="N958" s="6" t="s">
        <v>3974</v>
      </c>
      <c r="O958" s="6">
        <v>875</v>
      </c>
      <c r="P958" s="6" t="s">
        <v>4024</v>
      </c>
      <c r="Q958" s="11"/>
      <c r="R958" s="11" t="s">
        <v>2727</v>
      </c>
      <c r="S958" s="6" t="s">
        <v>2715</v>
      </c>
      <c r="T958" s="13">
        <v>40708</v>
      </c>
      <c r="U958" s="89" t="str">
        <f t="shared" si="168"/>
        <v>Y</v>
      </c>
      <c r="V958" s="89" t="str">
        <f t="shared" si="173"/>
        <v>Y</v>
      </c>
      <c r="W958" s="22">
        <v>12550.08</v>
      </c>
      <c r="X958" s="6" t="s">
        <v>2756</v>
      </c>
      <c r="Y958" s="13"/>
      <c r="Z958" s="13">
        <v>40729</v>
      </c>
      <c r="AA958" s="84" t="str">
        <f t="shared" si="169"/>
        <v>Y</v>
      </c>
      <c r="AB958" s="23">
        <v>3350</v>
      </c>
      <c r="AC958" s="15">
        <f t="shared" si="170"/>
        <v>3350</v>
      </c>
      <c r="AD958" s="13">
        <v>40819</v>
      </c>
      <c r="AE958" s="92" t="str">
        <f t="shared" si="171"/>
        <v>Complete</v>
      </c>
      <c r="AF958" s="13">
        <v>40819</v>
      </c>
      <c r="AG958" s="6" t="s">
        <v>2756</v>
      </c>
      <c r="AH958" s="89" t="str">
        <f t="shared" si="172"/>
        <v>No Build Required</v>
      </c>
      <c r="AI958" s="2" t="s">
        <v>4508</v>
      </c>
      <c r="AJ958" s="2" t="s">
        <v>4508</v>
      </c>
      <c r="AK958" s="84" t="str">
        <f>IF(Q958="",IF(U958="N","N/A",IF(AL958="","TBD",IF(AL958="N/A","N/A",IF(ISNUMBER(AL958),"Complete","")))),"Removed")</f>
        <v>Complete</v>
      </c>
      <c r="AL958" s="95">
        <v>40819</v>
      </c>
      <c r="AM958" s="89" t="str">
        <f>IF(Q958="",IF(AO958="","TBD",IF(AO958="N/A","N/A",IF(ISNUMBER(AO958),"Complete","TBD"))),"N/A")</f>
        <v>Complete</v>
      </c>
      <c r="AN958" s="13">
        <v>40912</v>
      </c>
      <c r="AO958" s="95">
        <v>40813</v>
      </c>
      <c r="AP958" s="97" t="str">
        <f>IF(Q958="",IF(AK958="Complete",IF(AM958="TBD","Waiting on Router","Ready"),"Pending Fiber Completion"),"Removed")</f>
        <v>Ready</v>
      </c>
      <c r="AQ958" s="13">
        <v>40913</v>
      </c>
      <c r="AR958" s="11"/>
      <c r="AS958" s="36">
        <v>1</v>
      </c>
      <c r="AT958" s="13"/>
      <c r="AU958" s="13"/>
      <c r="AV958" s="11"/>
    </row>
    <row r="959" spans="1:48">
      <c r="A959" s="1"/>
      <c r="B959" s="72" t="s">
        <v>2550</v>
      </c>
      <c r="C959" s="72" t="s">
        <v>167</v>
      </c>
      <c r="D959" s="72" t="s">
        <v>1453</v>
      </c>
      <c r="E959" s="19" t="s">
        <v>2725</v>
      </c>
      <c r="F959" s="73" t="s">
        <v>1497</v>
      </c>
      <c r="G959" s="72" t="s">
        <v>4852</v>
      </c>
      <c r="H959" s="8" t="s">
        <v>1540</v>
      </c>
      <c r="I959" s="8" t="s">
        <v>39</v>
      </c>
      <c r="J959" s="8">
        <v>25951</v>
      </c>
      <c r="K959" s="8" t="s">
        <v>2894</v>
      </c>
      <c r="L959" s="4"/>
      <c r="M959" s="8"/>
      <c r="N959" s="8" t="s">
        <v>4257</v>
      </c>
      <c r="O959" s="8">
        <v>554</v>
      </c>
      <c r="P959" s="19" t="s">
        <v>4872</v>
      </c>
      <c r="Q959" s="4"/>
      <c r="R959" s="4" t="s">
        <v>2727</v>
      </c>
      <c r="S959" s="8" t="s">
        <v>2712</v>
      </c>
      <c r="T959" s="1">
        <v>40848</v>
      </c>
      <c r="U959" s="84" t="str">
        <f t="shared" si="168"/>
        <v>Y</v>
      </c>
      <c r="V959" s="84" t="str">
        <f t="shared" si="173"/>
        <v>Y</v>
      </c>
      <c r="W959" s="32">
        <v>26781.31</v>
      </c>
      <c r="X959" s="8" t="s">
        <v>2756</v>
      </c>
      <c r="Y959" s="1"/>
      <c r="Z959" s="1">
        <v>40991</v>
      </c>
      <c r="AA959" s="84" t="str">
        <f t="shared" si="169"/>
        <v>Y</v>
      </c>
      <c r="AB959" s="33">
        <v>2859</v>
      </c>
      <c r="AC959" s="15">
        <f t="shared" si="170"/>
        <v>2859</v>
      </c>
      <c r="AD959" s="1">
        <v>41214</v>
      </c>
      <c r="AE959" s="92" t="str">
        <f t="shared" si="171"/>
        <v>Complete</v>
      </c>
      <c r="AF959" s="1">
        <v>41180</v>
      </c>
      <c r="AG959" s="8" t="s">
        <v>2756</v>
      </c>
      <c r="AH959" s="89" t="str">
        <f t="shared" si="172"/>
        <v>No Build Required</v>
      </c>
      <c r="AI959" s="2" t="s">
        <v>4508</v>
      </c>
      <c r="AJ959" s="2" t="s">
        <v>4508</v>
      </c>
      <c r="AK959" s="84" t="str">
        <f>IF(Q959="",IF(U959="N","N/A",IF(AL959="","TBD",IF(AL959="N/A","N/A",IF(ISNUMBER(AL959),"Complete","")))),"Removed")</f>
        <v>Complete</v>
      </c>
      <c r="AL959" s="93">
        <v>41180</v>
      </c>
      <c r="AM959" s="89" t="str">
        <f>IF(Q959="",IF(AO959="","TBD",IF(AO959="N/A","N/A",IF(ISNUMBER(AO959),"Complete","TBD"))),"N/A")</f>
        <v>Complete</v>
      </c>
      <c r="AN959" s="1"/>
      <c r="AO959" s="93">
        <v>41205</v>
      </c>
      <c r="AP959" s="97" t="str">
        <f>IF(Q959="",IF(AK959="Complete",IF(AM959="TBD","Waiting on Router","Ready"),"Pending Fiber Completion"),"Removed")</f>
        <v>Ready</v>
      </c>
      <c r="AQ959" s="1"/>
      <c r="AR959" s="4"/>
      <c r="AS959" s="9">
        <v>1</v>
      </c>
      <c r="AT959" s="1"/>
      <c r="AU959" s="1"/>
      <c r="AV959" s="4"/>
    </row>
    <row r="960" spans="1:48">
      <c r="A960" s="1"/>
      <c r="B960" s="72" t="s">
        <v>2551</v>
      </c>
      <c r="C960" s="72" t="s">
        <v>167</v>
      </c>
      <c r="D960" s="72" t="s">
        <v>774</v>
      </c>
      <c r="E960" s="18" t="s">
        <v>2725</v>
      </c>
      <c r="F960" s="73" t="s">
        <v>1294</v>
      </c>
      <c r="G960" s="72" t="s">
        <v>4851</v>
      </c>
      <c r="H960" s="8" t="s">
        <v>6472</v>
      </c>
      <c r="I960" s="8" t="s">
        <v>39</v>
      </c>
      <c r="J960" s="8">
        <v>25951</v>
      </c>
      <c r="K960" s="8" t="s">
        <v>6473</v>
      </c>
      <c r="L960" s="4" t="s">
        <v>6474</v>
      </c>
      <c r="M960" s="8" t="s">
        <v>3744</v>
      </c>
      <c r="N960" s="8" t="s">
        <v>6475</v>
      </c>
      <c r="O960" s="8">
        <v>51</v>
      </c>
      <c r="P960" s="18"/>
      <c r="Q960" s="4"/>
      <c r="R960" s="4" t="s">
        <v>5944</v>
      </c>
      <c r="S960" s="8" t="s">
        <v>2713</v>
      </c>
      <c r="T960" s="1"/>
      <c r="U960" s="77" t="str">
        <f t="shared" si="168"/>
        <v>N</v>
      </c>
      <c r="V960" s="77" t="str">
        <f t="shared" si="173"/>
        <v>N/A</v>
      </c>
      <c r="W960" s="32"/>
      <c r="X960" s="8" t="s">
        <v>4508</v>
      </c>
      <c r="Y960" s="1"/>
      <c r="Z960" s="1"/>
      <c r="AA960" s="84" t="str">
        <f t="shared" si="169"/>
        <v>N/A</v>
      </c>
      <c r="AB960" s="33">
        <v>0</v>
      </c>
      <c r="AC960" s="15">
        <f t="shared" si="170"/>
        <v>0</v>
      </c>
      <c r="AD960" s="1">
        <v>41214</v>
      </c>
      <c r="AE960" s="92" t="str">
        <f t="shared" si="171"/>
        <v>N/A</v>
      </c>
      <c r="AF960" s="1"/>
      <c r="AG960" s="8" t="s">
        <v>2756</v>
      </c>
      <c r="AH960" s="89" t="str">
        <f t="shared" si="172"/>
        <v>No Build Required</v>
      </c>
      <c r="AI960" s="2" t="s">
        <v>4508</v>
      </c>
      <c r="AJ960" s="2" t="s">
        <v>4508</v>
      </c>
      <c r="AK960" s="84" t="str">
        <f>IF(Q960="",IF(U960="N","N/A",IF(AL960="","TBD",IF(AL960="N/A","N/A",IF(ISNUMBER(AL960),"Complete","")))),"Removed")</f>
        <v>N/A</v>
      </c>
      <c r="AL960" s="93" t="s">
        <v>4508</v>
      </c>
      <c r="AM960" s="89" t="str">
        <f>IF(Q960="",IF(AO960="","TBD",IF(AO960="N/A","N/A",IF(ISNUMBER(AO960),"Complete","TBD"))),"N/A")</f>
        <v>Complete</v>
      </c>
      <c r="AN960" s="1">
        <v>40935</v>
      </c>
      <c r="AO960" s="93">
        <v>40771</v>
      </c>
      <c r="AP960" s="97" t="str">
        <f>IF(Q960="",IF(AK960="N/A",IF(AM960="TBD","Waiting on Router","Ready"),"TBD"),"Removed")</f>
        <v>Ready</v>
      </c>
      <c r="AQ960" s="1">
        <v>40935</v>
      </c>
      <c r="AR960" s="4"/>
      <c r="AS960" s="9">
        <v>1</v>
      </c>
      <c r="AT960" s="1"/>
      <c r="AU960" s="1"/>
      <c r="AV960" s="4"/>
    </row>
    <row r="961" spans="1:48">
      <c r="A961" s="1"/>
      <c r="B961" s="72" t="s">
        <v>2552</v>
      </c>
      <c r="C961" s="72" t="s">
        <v>167</v>
      </c>
      <c r="D961" s="72" t="s">
        <v>774</v>
      </c>
      <c r="E961" s="18" t="s">
        <v>2725</v>
      </c>
      <c r="F961" s="73" t="s">
        <v>1295</v>
      </c>
      <c r="G961" s="72" t="s">
        <v>4851</v>
      </c>
      <c r="H961" s="8" t="s">
        <v>6476</v>
      </c>
      <c r="I961" s="8" t="s">
        <v>6477</v>
      </c>
      <c r="J961" s="8">
        <v>25969</v>
      </c>
      <c r="K961" s="8" t="s">
        <v>6478</v>
      </c>
      <c r="L961" s="4" t="s">
        <v>6474</v>
      </c>
      <c r="M961" s="8" t="s">
        <v>3744</v>
      </c>
      <c r="N961" s="8" t="s">
        <v>6479</v>
      </c>
      <c r="O961" s="8">
        <v>52</v>
      </c>
      <c r="P961" s="18"/>
      <c r="Q961" s="4"/>
      <c r="R961" s="4" t="s">
        <v>5944</v>
      </c>
      <c r="S961" s="8" t="s">
        <v>2713</v>
      </c>
      <c r="T961" s="1"/>
      <c r="U961" s="77" t="str">
        <f t="shared" si="168"/>
        <v>N</v>
      </c>
      <c r="V961" s="77" t="str">
        <f t="shared" si="173"/>
        <v>N/A</v>
      </c>
      <c r="W961" s="32"/>
      <c r="X961" s="8" t="s">
        <v>4508</v>
      </c>
      <c r="Y961" s="1"/>
      <c r="Z961" s="1"/>
      <c r="AA961" s="84" t="str">
        <f t="shared" si="169"/>
        <v>N/A</v>
      </c>
      <c r="AB961" s="33">
        <v>0</v>
      </c>
      <c r="AC961" s="15">
        <f t="shared" si="170"/>
        <v>0</v>
      </c>
      <c r="AD961" s="1">
        <v>41214</v>
      </c>
      <c r="AE961" s="92" t="str">
        <f t="shared" si="171"/>
        <v>N/A</v>
      </c>
      <c r="AF961" s="1"/>
      <c r="AG961" s="8" t="s">
        <v>2756</v>
      </c>
      <c r="AH961" s="89" t="str">
        <f t="shared" si="172"/>
        <v>No Build Required</v>
      </c>
      <c r="AI961" s="2" t="s">
        <v>4508</v>
      </c>
      <c r="AJ961" s="2" t="s">
        <v>4508</v>
      </c>
      <c r="AK961" s="84" t="str">
        <f>IF(Q961="",IF(U961="N","N/A",IF(AL961="","TBD",IF(AL961="N/A","N/A",IF(ISNUMBER(AL961),"Complete","")))),"Removed")</f>
        <v>N/A</v>
      </c>
      <c r="AL961" s="93" t="s">
        <v>4508</v>
      </c>
      <c r="AM961" s="89" t="str">
        <f>IF(Q961="",IF(AO961="","TBD",IF(AO961="N/A","N/A",IF(ISNUMBER(AO961),"Complete","TBD"))),"N/A")</f>
        <v>Complete</v>
      </c>
      <c r="AN961" s="1">
        <v>40935</v>
      </c>
      <c r="AO961" s="93">
        <v>40870</v>
      </c>
      <c r="AP961" s="97" t="str">
        <f>IF(Q961="",IF(AK961="N/A",IF(AM961="TBD","Waiting on Router","Ready"),"TBD"),"Removed")</f>
        <v>Ready</v>
      </c>
      <c r="AQ961" s="1">
        <v>40935</v>
      </c>
      <c r="AR961" s="4"/>
      <c r="AS961" s="9">
        <v>1</v>
      </c>
      <c r="AT961" s="1"/>
      <c r="AU961" s="1"/>
      <c r="AV961" s="4"/>
    </row>
    <row r="962" spans="1:48">
      <c r="A962" s="2"/>
      <c r="B962" s="73" t="s">
        <v>2553</v>
      </c>
      <c r="C962" s="73" t="s">
        <v>167</v>
      </c>
      <c r="D962" s="73" t="s">
        <v>774</v>
      </c>
      <c r="E962" s="3" t="s">
        <v>2725</v>
      </c>
      <c r="F962" s="73" t="s">
        <v>1296</v>
      </c>
      <c r="G962" s="73" t="s">
        <v>4851</v>
      </c>
      <c r="H962" s="4" t="s">
        <v>6480</v>
      </c>
      <c r="I962" s="4" t="s">
        <v>39</v>
      </c>
      <c r="J962" s="4">
        <v>25951</v>
      </c>
      <c r="K962" s="4" t="s">
        <v>6481</v>
      </c>
      <c r="L962" s="4" t="s">
        <v>6474</v>
      </c>
      <c r="M962" s="4" t="s">
        <v>3744</v>
      </c>
      <c r="N962" s="4" t="s">
        <v>6482</v>
      </c>
      <c r="O962" s="4">
        <v>53</v>
      </c>
      <c r="P962" s="3"/>
      <c r="Q962" s="4"/>
      <c r="R962" s="4" t="s">
        <v>5944</v>
      </c>
      <c r="S962" s="4" t="s">
        <v>2713</v>
      </c>
      <c r="T962" s="2"/>
      <c r="U962" s="77" t="str">
        <f t="shared" si="168"/>
        <v>N</v>
      </c>
      <c r="V962" s="77" t="str">
        <f t="shared" si="173"/>
        <v>N/A</v>
      </c>
      <c r="W962" s="34"/>
      <c r="X962" s="8" t="s">
        <v>4508</v>
      </c>
      <c r="Y962" s="2"/>
      <c r="Z962" s="2"/>
      <c r="AA962" s="84" t="str">
        <f t="shared" si="169"/>
        <v>N/A</v>
      </c>
      <c r="AB962" s="35">
        <v>0</v>
      </c>
      <c r="AC962" s="15">
        <f t="shared" si="170"/>
        <v>0</v>
      </c>
      <c r="AD962" s="2">
        <v>41214</v>
      </c>
      <c r="AE962" s="92" t="str">
        <f t="shared" si="171"/>
        <v>N/A</v>
      </c>
      <c r="AF962" s="2"/>
      <c r="AG962" s="4" t="s">
        <v>2756</v>
      </c>
      <c r="AH962" s="89" t="str">
        <f t="shared" si="172"/>
        <v>No Build Required</v>
      </c>
      <c r="AI962" s="2" t="s">
        <v>4508</v>
      </c>
      <c r="AJ962" s="2" t="s">
        <v>4508</v>
      </c>
      <c r="AK962" s="84" t="str">
        <f>IF(Q962="",IF(U962="N","N/A",IF(AL962="","TBD",IF(AL962="N/A","N/A",IF(ISNUMBER(AL962),"Complete","")))),"Removed")</f>
        <v>N/A</v>
      </c>
      <c r="AL962" s="93" t="s">
        <v>4508</v>
      </c>
      <c r="AM962" s="89" t="str">
        <f>IF(Q962="",IF(AO962="","TBD",IF(AO962="N/A","N/A",IF(ISNUMBER(AO962),"Complete","TBD"))),"N/A")</f>
        <v>Complete</v>
      </c>
      <c r="AN962" s="2">
        <v>40935</v>
      </c>
      <c r="AO962" s="94">
        <v>40827</v>
      </c>
      <c r="AP962" s="97" t="str">
        <f>IF(Q962="",IF(AK962="N/A",IF(AM962="TBD","Waiting on Router","Ready"),"TBD"),"Removed")</f>
        <v>Ready</v>
      </c>
      <c r="AQ962" s="2">
        <v>40935</v>
      </c>
      <c r="AR962" s="4"/>
      <c r="AS962" s="7">
        <v>1</v>
      </c>
      <c r="AT962" s="2"/>
      <c r="AU962" s="2"/>
      <c r="AV962" s="4"/>
    </row>
    <row r="963" spans="1:48">
      <c r="A963" s="1"/>
      <c r="B963" s="72" t="s">
        <v>2554</v>
      </c>
      <c r="C963" s="72" t="s">
        <v>167</v>
      </c>
      <c r="D963" s="72" t="s">
        <v>774</v>
      </c>
      <c r="E963" s="18" t="s">
        <v>2725</v>
      </c>
      <c r="F963" s="73" t="s">
        <v>1297</v>
      </c>
      <c r="G963" s="72" t="s">
        <v>4851</v>
      </c>
      <c r="H963" s="8" t="s">
        <v>6483</v>
      </c>
      <c r="I963" s="8" t="s">
        <v>39</v>
      </c>
      <c r="J963" s="8">
        <v>25951</v>
      </c>
      <c r="K963" s="8" t="s">
        <v>6484</v>
      </c>
      <c r="L963" s="4" t="s">
        <v>6474</v>
      </c>
      <c r="M963" s="8" t="s">
        <v>3744</v>
      </c>
      <c r="N963" s="8" t="s">
        <v>6485</v>
      </c>
      <c r="O963" s="8">
        <v>54</v>
      </c>
      <c r="P963" s="18"/>
      <c r="Q963" s="4"/>
      <c r="R963" s="4" t="s">
        <v>5944</v>
      </c>
      <c r="S963" s="8" t="s">
        <v>2713</v>
      </c>
      <c r="T963" s="1"/>
      <c r="U963" s="77" t="str">
        <f t="shared" ref="U963:U1021" si="174">IF(T963="","N","Y")</f>
        <v>N</v>
      </c>
      <c r="V963" s="77" t="str">
        <f t="shared" si="173"/>
        <v>N/A</v>
      </c>
      <c r="W963" s="32"/>
      <c r="X963" s="8" t="s">
        <v>4508</v>
      </c>
      <c r="Y963" s="1"/>
      <c r="Z963" s="1"/>
      <c r="AA963" s="84" t="str">
        <f t="shared" ref="AA963:AA1021" si="175">IF(V963="N/A","N/A",IF(Z963="","N","Y"))</f>
        <v>N/A</v>
      </c>
      <c r="AB963" s="33">
        <v>0</v>
      </c>
      <c r="AC963" s="15">
        <f t="shared" ref="AC963:AC1021" si="176">IF(U963="N",0,IF(AB963="","TBD",IF(AB963="N/A",0,IF(ISNUMBER(AB963)=TRUE,AB963,"Included"))))</f>
        <v>0</v>
      </c>
      <c r="AD963" s="1">
        <v>41214</v>
      </c>
      <c r="AE963" s="92" t="str">
        <f t="shared" ref="AE963:AE1021" si="177">IF(Q963="",IF(U963="N","N/A",IF(AD963="N/A","N/A",IF(AD963="","TBD",IF(ISNUMBER(AF963),"Complete","Complete")))),"""Removed")</f>
        <v>N/A</v>
      </c>
      <c r="AF963" s="1"/>
      <c r="AG963" s="8" t="s">
        <v>2756</v>
      </c>
      <c r="AH963" s="89" t="str">
        <f t="shared" ref="AH963:AH1021" si="178">IF(Q963="",IF(U963="N","No Build Required",IF(AG963="N","No Build Required",IF(AG963="N/A","No Build Required",IF(AG963="","TBD",IF(ISNUMBER(AJ963),"Complete",IF(ISNUMBER(AI963),"Scheduled","TBD")))))),"Removed")</f>
        <v>No Build Required</v>
      </c>
      <c r="AI963" s="2" t="s">
        <v>4508</v>
      </c>
      <c r="AJ963" s="2" t="s">
        <v>4508</v>
      </c>
      <c r="AK963" s="84" t="str">
        <f>IF(Q963="",IF(U963="N","N/A",IF(AL963="","TBD",IF(AL963="N/A","N/A",IF(ISNUMBER(AL963),"Complete","")))),"Removed")</f>
        <v>N/A</v>
      </c>
      <c r="AL963" s="93" t="s">
        <v>4508</v>
      </c>
      <c r="AM963" s="89" t="str">
        <f>IF(Q963="",IF(AO963="","TBD",IF(AO963="N/A","N/A",IF(ISNUMBER(AO963),"Complete","TBD"))),"N/A")</f>
        <v>Complete</v>
      </c>
      <c r="AN963" s="1">
        <v>40935</v>
      </c>
      <c r="AO963" s="93">
        <v>40870</v>
      </c>
      <c r="AP963" s="97" t="str">
        <f>IF(Q963="",IF(AK963="N/A",IF(AM963="TBD","Waiting on Router","Ready"),"TBD"),"Removed")</f>
        <v>Ready</v>
      </c>
      <c r="AQ963" s="1">
        <v>40935</v>
      </c>
      <c r="AR963" s="4"/>
      <c r="AS963" s="9">
        <v>1</v>
      </c>
      <c r="AT963" s="1"/>
      <c r="AU963" s="1"/>
      <c r="AV963" s="4"/>
    </row>
    <row r="964" spans="1:48">
      <c r="A964" s="1"/>
      <c r="B964" s="72" t="s">
        <v>2555</v>
      </c>
      <c r="C964" s="72" t="s">
        <v>167</v>
      </c>
      <c r="D964" s="72" t="s">
        <v>774</v>
      </c>
      <c r="E964" s="18" t="s">
        <v>2725</v>
      </c>
      <c r="F964" s="73" t="s">
        <v>1298</v>
      </c>
      <c r="G964" s="72" t="s">
        <v>4851</v>
      </c>
      <c r="H964" s="8" t="s">
        <v>6486</v>
      </c>
      <c r="I964" s="8" t="s">
        <v>6487</v>
      </c>
      <c r="J964" s="8">
        <v>24981</v>
      </c>
      <c r="K964" s="8" t="s">
        <v>6488</v>
      </c>
      <c r="L964" s="4" t="s">
        <v>6474</v>
      </c>
      <c r="M964" s="8" t="s">
        <v>3744</v>
      </c>
      <c r="N964" s="8" t="s">
        <v>6489</v>
      </c>
      <c r="O964" s="8">
        <v>55</v>
      </c>
      <c r="P964" s="18"/>
      <c r="Q964" s="4"/>
      <c r="R964" s="4" t="s">
        <v>5944</v>
      </c>
      <c r="S964" s="8" t="s">
        <v>2713</v>
      </c>
      <c r="T964" s="1"/>
      <c r="U964" s="77" t="str">
        <f t="shared" si="174"/>
        <v>N</v>
      </c>
      <c r="V964" s="77" t="str">
        <f t="shared" si="173"/>
        <v>N/A</v>
      </c>
      <c r="W964" s="32"/>
      <c r="X964" s="8" t="s">
        <v>4508</v>
      </c>
      <c r="Y964" s="1"/>
      <c r="Z964" s="1"/>
      <c r="AA964" s="84" t="str">
        <f t="shared" si="175"/>
        <v>N/A</v>
      </c>
      <c r="AB964" s="33">
        <v>0</v>
      </c>
      <c r="AC964" s="15">
        <f t="shared" si="176"/>
        <v>0</v>
      </c>
      <c r="AD964" s="1">
        <v>41214</v>
      </c>
      <c r="AE964" s="92" t="str">
        <f t="shared" si="177"/>
        <v>N/A</v>
      </c>
      <c r="AF964" s="1"/>
      <c r="AG964" s="8" t="s">
        <v>2756</v>
      </c>
      <c r="AH964" s="89" t="str">
        <f t="shared" si="178"/>
        <v>No Build Required</v>
      </c>
      <c r="AI964" s="2" t="s">
        <v>4508</v>
      </c>
      <c r="AJ964" s="2" t="s">
        <v>4508</v>
      </c>
      <c r="AK964" s="84" t="str">
        <f>IF(Q964="",IF(U964="N","N/A",IF(AL964="","TBD",IF(AL964="N/A","N/A",IF(ISNUMBER(AL964),"Complete","")))),"Removed")</f>
        <v>N/A</v>
      </c>
      <c r="AL964" s="93" t="s">
        <v>4508</v>
      </c>
      <c r="AM964" s="89" t="str">
        <f>IF(Q964="",IF(AO964="","TBD",IF(AO964="N/A","N/A",IF(ISNUMBER(AO964),"Complete","TBD"))),"N/A")</f>
        <v>Complete</v>
      </c>
      <c r="AN964" s="1">
        <v>40935</v>
      </c>
      <c r="AO964" s="93">
        <v>40823</v>
      </c>
      <c r="AP964" s="97" t="str">
        <f>IF(Q964="",IF(AK964="N/A",IF(AM964="TBD","Waiting on Router","Ready"),"TBD"),"Removed")</f>
        <v>Ready</v>
      </c>
      <c r="AQ964" s="1">
        <v>40935</v>
      </c>
      <c r="AR964" s="4"/>
      <c r="AS964" s="9">
        <v>1</v>
      </c>
      <c r="AT964" s="1"/>
      <c r="AU964" s="1"/>
      <c r="AV964" s="4"/>
    </row>
    <row r="965" spans="1:48">
      <c r="A965" s="2"/>
      <c r="B965" s="73" t="s">
        <v>2556</v>
      </c>
      <c r="C965" s="73" t="s">
        <v>167</v>
      </c>
      <c r="D965" s="73" t="s">
        <v>763</v>
      </c>
      <c r="E965" s="4" t="s">
        <v>2725</v>
      </c>
      <c r="F965" s="73" t="s">
        <v>412</v>
      </c>
      <c r="G965" s="73" t="s">
        <v>4852</v>
      </c>
      <c r="H965" s="4" t="s">
        <v>413</v>
      </c>
      <c r="I965" s="4" t="s">
        <v>39</v>
      </c>
      <c r="J965" s="4">
        <v>25951</v>
      </c>
      <c r="K965" s="4" t="s">
        <v>2893</v>
      </c>
      <c r="L965" s="4"/>
      <c r="M965" s="4"/>
      <c r="N965" s="4" t="s">
        <v>4199</v>
      </c>
      <c r="O965" s="4">
        <v>782</v>
      </c>
      <c r="P965" s="4"/>
      <c r="Q965" s="4"/>
      <c r="R965" s="4" t="s">
        <v>2727</v>
      </c>
      <c r="S965" s="4" t="s">
        <v>2712</v>
      </c>
      <c r="T965" s="2">
        <v>40847</v>
      </c>
      <c r="U965" s="86" t="str">
        <f t="shared" si="174"/>
        <v>Y</v>
      </c>
      <c r="V965" s="86" t="str">
        <f t="shared" si="173"/>
        <v>Y</v>
      </c>
      <c r="W965" s="34">
        <v>10601.69</v>
      </c>
      <c r="X965" s="4" t="s">
        <v>2756</v>
      </c>
      <c r="Y965" s="2"/>
      <c r="Z965" s="2">
        <v>40854</v>
      </c>
      <c r="AA965" s="84" t="str">
        <f t="shared" si="175"/>
        <v>Y</v>
      </c>
      <c r="AB965" s="35">
        <v>1085</v>
      </c>
      <c r="AC965" s="15">
        <f t="shared" si="176"/>
        <v>1085</v>
      </c>
      <c r="AD965" s="2">
        <v>41214</v>
      </c>
      <c r="AE965" s="92" t="str">
        <f t="shared" si="177"/>
        <v>Complete</v>
      </c>
      <c r="AF965" s="2">
        <v>41184</v>
      </c>
      <c r="AG965" s="4" t="s">
        <v>2756</v>
      </c>
      <c r="AH965" s="89" t="str">
        <f t="shared" si="178"/>
        <v>No Build Required</v>
      </c>
      <c r="AI965" s="2" t="s">
        <v>4508</v>
      </c>
      <c r="AJ965" s="2" t="s">
        <v>4508</v>
      </c>
      <c r="AK965" s="84" t="str">
        <f>IF(Q965="",IF(U965="N","N/A",IF(AL965="","TBD",IF(AL965="N/A","N/A",IF(ISNUMBER(AL965),"Complete","")))),"Removed")</f>
        <v>Complete</v>
      </c>
      <c r="AL965" s="94">
        <v>41184</v>
      </c>
      <c r="AM965" s="89" t="str">
        <f>IF(Q965="",IF(AO965="","TBD",IF(AO965="N/A","N/A",IF(ISNUMBER(AO965),"Complete","TBD"))),"N/A")</f>
        <v>Complete</v>
      </c>
      <c r="AN965" s="13">
        <v>41187</v>
      </c>
      <c r="AO965" s="94">
        <v>41047</v>
      </c>
      <c r="AP965" s="97" t="str">
        <f>IF(Q965="",IF(AK965="Complete",IF(AM965="TBD","Waiting on Router","Ready"),"Pending Fiber Completion"),"Removed")</f>
        <v>Ready</v>
      </c>
      <c r="AQ965" s="13">
        <v>41187</v>
      </c>
      <c r="AR965" s="4"/>
      <c r="AS965" s="7">
        <v>1</v>
      </c>
      <c r="AT965" s="2"/>
      <c r="AU965" s="2"/>
      <c r="AV965" s="4"/>
    </row>
    <row r="966" spans="1:48">
      <c r="A966" s="1"/>
      <c r="B966" s="74" t="s">
        <v>2557</v>
      </c>
      <c r="C966" s="74" t="s">
        <v>167</v>
      </c>
      <c r="D966" s="74" t="s">
        <v>761</v>
      </c>
      <c r="E966" s="9" t="s">
        <v>2725</v>
      </c>
      <c r="F966" s="79" t="s">
        <v>168</v>
      </c>
      <c r="G966" s="74" t="s">
        <v>4852</v>
      </c>
      <c r="H966" s="9" t="s">
        <v>750</v>
      </c>
      <c r="I966" s="9" t="s">
        <v>39</v>
      </c>
      <c r="J966" s="9">
        <v>25951</v>
      </c>
      <c r="K966" s="9" t="s">
        <v>2892</v>
      </c>
      <c r="L966" s="7" t="s">
        <v>3944</v>
      </c>
      <c r="M966" s="9" t="s">
        <v>3945</v>
      </c>
      <c r="N966" s="9" t="s">
        <v>4629</v>
      </c>
      <c r="O966" s="9">
        <v>1355</v>
      </c>
      <c r="P966" s="9"/>
      <c r="Q966" s="7"/>
      <c r="R966" s="7" t="s">
        <v>2727</v>
      </c>
      <c r="S966" s="9"/>
      <c r="T966" s="1">
        <v>40844</v>
      </c>
      <c r="U966" s="87" t="str">
        <f t="shared" si="174"/>
        <v>Y</v>
      </c>
      <c r="V966" s="87" t="str">
        <f t="shared" si="173"/>
        <v>Y</v>
      </c>
      <c r="W966" s="32">
        <v>10089.969999999999</v>
      </c>
      <c r="X966" s="9" t="s">
        <v>2756</v>
      </c>
      <c r="Y966" s="1"/>
      <c r="Z966" s="1">
        <v>40991</v>
      </c>
      <c r="AA966" s="84" t="str">
        <f t="shared" si="175"/>
        <v>Y</v>
      </c>
      <c r="AB966" s="33">
        <v>625</v>
      </c>
      <c r="AC966" s="15">
        <f t="shared" si="176"/>
        <v>625</v>
      </c>
      <c r="AD966" s="1">
        <v>41214</v>
      </c>
      <c r="AE966" s="92" t="str">
        <f t="shared" si="177"/>
        <v>Complete</v>
      </c>
      <c r="AF966" s="1">
        <v>41183</v>
      </c>
      <c r="AG966" s="9" t="s">
        <v>2756</v>
      </c>
      <c r="AH966" s="89" t="str">
        <f t="shared" si="178"/>
        <v>No Build Required</v>
      </c>
      <c r="AI966" s="2" t="s">
        <v>4508</v>
      </c>
      <c r="AJ966" s="2" t="s">
        <v>4508</v>
      </c>
      <c r="AK966" s="84" t="str">
        <f>IF(Q966="",IF(U966="N","N/A",IF(AL966="","TBD",IF(AL966="N/A","N/A",IF(ISNUMBER(AL966),"Complete","")))),"Removed")</f>
        <v>Complete</v>
      </c>
      <c r="AL966" s="93">
        <v>41183</v>
      </c>
      <c r="AM966" s="89" t="str">
        <f>IF(Q966="",IF(AO966="","TBD",IF(AO966="N/A","N/A",IF(ISNUMBER(AO966),"Complete","TBD"))),"N/A")</f>
        <v>Complete</v>
      </c>
      <c r="AN966" s="13">
        <v>41187</v>
      </c>
      <c r="AO966" s="93">
        <v>40961</v>
      </c>
      <c r="AP966" s="97" t="str">
        <f>IF(Q966="",IF(AK966="Complete",IF(AM966="TBD","Waiting on Router","Ready"),"Pending Fiber Completion"),"Removed")</f>
        <v>Ready</v>
      </c>
      <c r="AQ966" s="13">
        <v>41187</v>
      </c>
      <c r="AR966" s="7"/>
      <c r="AS966" s="9">
        <v>1</v>
      </c>
      <c r="AT966" s="1"/>
      <c r="AU966" s="1"/>
      <c r="AV966" s="7"/>
    </row>
    <row r="967" spans="1:48">
      <c r="A967" s="2"/>
      <c r="B967" s="73" t="s">
        <v>2558</v>
      </c>
      <c r="C967" s="73" t="s">
        <v>167</v>
      </c>
      <c r="D967" s="73" t="s">
        <v>710</v>
      </c>
      <c r="E967" s="4" t="s">
        <v>2725</v>
      </c>
      <c r="F967" s="73" t="s">
        <v>4843</v>
      </c>
      <c r="G967" s="73" t="s">
        <v>4852</v>
      </c>
      <c r="H967" s="4" t="s">
        <v>38</v>
      </c>
      <c r="I967" s="4" t="s">
        <v>39</v>
      </c>
      <c r="J967" s="4">
        <v>25951</v>
      </c>
      <c r="K967" s="4" t="s">
        <v>2891</v>
      </c>
      <c r="L967" s="4" t="s">
        <v>3839</v>
      </c>
      <c r="M967" s="4" t="s">
        <v>3840</v>
      </c>
      <c r="N967" s="4" t="s">
        <v>4295</v>
      </c>
      <c r="O967" s="4">
        <v>1087</v>
      </c>
      <c r="P967" s="4"/>
      <c r="Q967" s="4"/>
      <c r="R967" s="4" t="s">
        <v>2727</v>
      </c>
      <c r="S967" s="4" t="s">
        <v>2714</v>
      </c>
      <c r="T967" s="2">
        <v>40848</v>
      </c>
      <c r="U967" s="86" t="str">
        <f t="shared" si="174"/>
        <v>Y</v>
      </c>
      <c r="V967" s="86" t="str">
        <f t="shared" si="173"/>
        <v>Y</v>
      </c>
      <c r="W967" s="34">
        <v>9701.19</v>
      </c>
      <c r="X967" s="4" t="s">
        <v>2756</v>
      </c>
      <c r="Y967" s="2"/>
      <c r="Z967" s="2">
        <v>40991</v>
      </c>
      <c r="AA967" s="84" t="str">
        <f t="shared" si="175"/>
        <v>Y</v>
      </c>
      <c r="AB967" s="35">
        <v>420</v>
      </c>
      <c r="AC967" s="15">
        <f t="shared" si="176"/>
        <v>420</v>
      </c>
      <c r="AD967" s="2">
        <v>41214</v>
      </c>
      <c r="AE967" s="92" t="str">
        <f t="shared" si="177"/>
        <v>Complete</v>
      </c>
      <c r="AF967" s="2">
        <v>41047</v>
      </c>
      <c r="AG967" s="4" t="s">
        <v>697</v>
      </c>
      <c r="AH967" s="89" t="str">
        <f t="shared" si="178"/>
        <v>Complete</v>
      </c>
      <c r="AI967" s="2">
        <v>41104</v>
      </c>
      <c r="AJ967" s="2">
        <v>41311</v>
      </c>
      <c r="AK967" s="84" t="str">
        <f>IF(Q967="",IF(U967="N","N/A",IF(AL967="","TBD",IF(AL967="N/A","N/A",IF(ISNUMBER(AL967),"Complete","")))),"Removed")</f>
        <v>Complete</v>
      </c>
      <c r="AL967" s="94">
        <v>41150</v>
      </c>
      <c r="AM967" s="89" t="str">
        <f>IF(Q967="",IF(AO967="","TBD",IF(AO967="N/A","N/A",IF(ISNUMBER(AO967),"Complete","TBD"))),"N/A")</f>
        <v>Complete</v>
      </c>
      <c r="AN967" s="2">
        <v>41152</v>
      </c>
      <c r="AO967" s="94">
        <v>40928</v>
      </c>
      <c r="AP967" s="97" t="str">
        <f>IF(Q967="",IF(AK967="Complete",IF(AM967="TBD","Waiting on Router","Ready"),"Pending Fiber Completion"),"Removed")</f>
        <v>Ready</v>
      </c>
      <c r="AQ967" s="2">
        <v>41152</v>
      </c>
      <c r="AR967" s="4"/>
      <c r="AS967" s="7">
        <v>1</v>
      </c>
      <c r="AT967" s="2"/>
      <c r="AU967" s="2"/>
      <c r="AV967" s="4"/>
    </row>
    <row r="968" spans="1:48">
      <c r="A968" s="1"/>
      <c r="B968" s="72" t="s">
        <v>2559</v>
      </c>
      <c r="C968" s="72" t="s">
        <v>713</v>
      </c>
      <c r="D968" s="72" t="s">
        <v>1453</v>
      </c>
      <c r="E968" s="19" t="s">
        <v>2717</v>
      </c>
      <c r="F968" s="73" t="s">
        <v>1498</v>
      </c>
      <c r="G968" s="72" t="s">
        <v>4852</v>
      </c>
      <c r="H968" s="8" t="s">
        <v>1541</v>
      </c>
      <c r="I968" s="8" t="s">
        <v>26</v>
      </c>
      <c r="J968" s="8">
        <v>26354</v>
      </c>
      <c r="K968" s="8" t="s">
        <v>2890</v>
      </c>
      <c r="L968" s="4"/>
      <c r="M968" s="8"/>
      <c r="N968" s="8" t="s">
        <v>4258</v>
      </c>
      <c r="O968" s="8">
        <v>555</v>
      </c>
      <c r="P968" s="19" t="s">
        <v>4872</v>
      </c>
      <c r="Q968" s="4"/>
      <c r="R968" s="4" t="s">
        <v>2727</v>
      </c>
      <c r="S968" s="8" t="s">
        <v>2712</v>
      </c>
      <c r="T968" s="1">
        <v>40648</v>
      </c>
      <c r="U968" s="84" t="str">
        <f t="shared" si="174"/>
        <v>Y</v>
      </c>
      <c r="V968" s="84" t="str">
        <f t="shared" si="173"/>
        <v>Y</v>
      </c>
      <c r="W968" s="32">
        <v>30959</v>
      </c>
      <c r="X968" s="8" t="s">
        <v>2756</v>
      </c>
      <c r="Y968" s="1"/>
      <c r="Z968" s="1">
        <v>40684</v>
      </c>
      <c r="AA968" s="84" t="str">
        <f t="shared" si="175"/>
        <v>Y</v>
      </c>
      <c r="AB968" s="33">
        <v>4150</v>
      </c>
      <c r="AC968" s="15">
        <f t="shared" si="176"/>
        <v>4150</v>
      </c>
      <c r="AD968" s="1">
        <v>40940</v>
      </c>
      <c r="AE968" s="92" t="str">
        <f t="shared" si="177"/>
        <v>Complete</v>
      </c>
      <c r="AF968" s="1"/>
      <c r="AG968" s="8" t="s">
        <v>2756</v>
      </c>
      <c r="AH968" s="89" t="str">
        <f t="shared" si="178"/>
        <v>No Build Required</v>
      </c>
      <c r="AI968" s="2" t="s">
        <v>4508</v>
      </c>
      <c r="AJ968" s="2" t="s">
        <v>4508</v>
      </c>
      <c r="AK968" s="84" t="str">
        <f>IF(Q968="",IF(U968="N","N/A",IF(AL968="","TBD",IF(AL968="N/A","N/A",IF(ISNUMBER(AL968),"Complete","")))),"Removed")</f>
        <v>Complete</v>
      </c>
      <c r="AL968" s="93">
        <v>41190</v>
      </c>
      <c r="AM968" s="89" t="str">
        <f>IF(Q968="",IF(AO968="","TBD",IF(AO968="N/A","N/A",IF(ISNUMBER(AO968),"Complete","TBD"))),"N/A")</f>
        <v>Complete</v>
      </c>
      <c r="AN968" s="1"/>
      <c r="AO968" s="93">
        <v>40975</v>
      </c>
      <c r="AP968" s="97" t="str">
        <f>IF(Q968="",IF(AK968="Complete",IF(AM968="TBD","Waiting on Router","Ready"),"Pending Fiber Completion"),"Removed")</f>
        <v>Ready</v>
      </c>
      <c r="AQ968" s="1"/>
      <c r="AR968" s="4"/>
      <c r="AS968" s="9">
        <v>1</v>
      </c>
      <c r="AT968" s="1"/>
      <c r="AU968" s="1"/>
      <c r="AV968" s="4"/>
    </row>
    <row r="969" spans="1:48" ht="31.5">
      <c r="A969" s="1"/>
      <c r="B969" s="72" t="s">
        <v>2560</v>
      </c>
      <c r="C969" s="72" t="s">
        <v>713</v>
      </c>
      <c r="D969" s="72" t="s">
        <v>762</v>
      </c>
      <c r="E969" s="8" t="s">
        <v>2717</v>
      </c>
      <c r="F969" s="73" t="s">
        <v>274</v>
      </c>
      <c r="G969" s="72" t="s">
        <v>4852</v>
      </c>
      <c r="H969" s="8" t="s">
        <v>275</v>
      </c>
      <c r="I969" s="8" t="s">
        <v>26</v>
      </c>
      <c r="J969" s="8">
        <v>26354</v>
      </c>
      <c r="K969" s="8" t="s">
        <v>2762</v>
      </c>
      <c r="L969" s="4" t="s">
        <v>4001</v>
      </c>
      <c r="M969" s="8"/>
      <c r="N969" s="8" t="s">
        <v>4543</v>
      </c>
      <c r="O969" s="8">
        <v>636</v>
      </c>
      <c r="P969" s="8" t="s">
        <v>4863</v>
      </c>
      <c r="Q969" s="4"/>
      <c r="R969" s="4" t="s">
        <v>2727</v>
      </c>
      <c r="S969" s="8" t="s">
        <v>1727</v>
      </c>
      <c r="T969" s="1">
        <v>40669</v>
      </c>
      <c r="U969" s="77" t="str">
        <f t="shared" si="174"/>
        <v>Y</v>
      </c>
      <c r="V969" s="77" t="str">
        <f t="shared" si="173"/>
        <v>Y</v>
      </c>
      <c r="W969" s="32">
        <v>18344.14</v>
      </c>
      <c r="X969" s="8" t="s">
        <v>2756</v>
      </c>
      <c r="Y969" s="1"/>
      <c r="Z969" s="1">
        <v>40800</v>
      </c>
      <c r="AA969" s="84" t="str">
        <f t="shared" si="175"/>
        <v>Y</v>
      </c>
      <c r="AB969" s="33">
        <v>2459</v>
      </c>
      <c r="AC969" s="15">
        <f t="shared" si="176"/>
        <v>2459</v>
      </c>
      <c r="AD969" s="1">
        <v>40667</v>
      </c>
      <c r="AE969" s="92" t="str">
        <f t="shared" si="177"/>
        <v>Complete</v>
      </c>
      <c r="AF969" s="1">
        <v>40663</v>
      </c>
      <c r="AG969" s="8" t="s">
        <v>2756</v>
      </c>
      <c r="AH969" s="89" t="str">
        <f t="shared" si="178"/>
        <v>No Build Required</v>
      </c>
      <c r="AI969" s="2" t="s">
        <v>4508</v>
      </c>
      <c r="AJ969" s="2" t="s">
        <v>4508</v>
      </c>
      <c r="AK969" s="84" t="str">
        <f>IF(Q969="",IF(U969="N","N/A",IF(AL969="","TBD",IF(AL969="N/A","N/A",IF(ISNUMBER(AL969),"Complete","")))),"Removed")</f>
        <v>Complete</v>
      </c>
      <c r="AL969" s="93">
        <v>40667</v>
      </c>
      <c r="AM969" s="89" t="str">
        <f>IF(Q969="",IF(AO969="","TBD",IF(AO969="N/A","N/A",IF(ISNUMBER(AO969),"Complete","TBD"))),"N/A")</f>
        <v>Complete</v>
      </c>
      <c r="AN969" s="1"/>
      <c r="AO969" s="93">
        <v>41071</v>
      </c>
      <c r="AP969" s="97" t="str">
        <f>IF(Q969="",IF(AK969="Complete",IF(AM969="TBD","Waiting on Router","Ready"),"Pending Fiber Completion"),"Removed")</f>
        <v>Ready</v>
      </c>
      <c r="AQ969" s="1"/>
      <c r="AR969" s="4" t="s">
        <v>4871</v>
      </c>
      <c r="AS969" s="9">
        <v>1</v>
      </c>
      <c r="AT969" s="1"/>
      <c r="AU969" s="1"/>
      <c r="AV969" s="4"/>
    </row>
    <row r="970" spans="1:48">
      <c r="A970" s="2">
        <v>40753</v>
      </c>
      <c r="B970" s="73" t="s">
        <v>2561</v>
      </c>
      <c r="C970" s="73" t="s">
        <v>713</v>
      </c>
      <c r="D970" s="73" t="s">
        <v>774</v>
      </c>
      <c r="E970" s="3" t="s">
        <v>2717</v>
      </c>
      <c r="F970" s="73" t="s">
        <v>5196</v>
      </c>
      <c r="G970" s="73" t="s">
        <v>4851</v>
      </c>
      <c r="H970" s="4" t="s">
        <v>6490</v>
      </c>
      <c r="I970" s="4" t="s">
        <v>26</v>
      </c>
      <c r="J970" s="4">
        <v>26354</v>
      </c>
      <c r="K970" s="4" t="s">
        <v>6491</v>
      </c>
      <c r="L970" s="4" t="s">
        <v>3745</v>
      </c>
      <c r="M970" s="4" t="s">
        <v>3744</v>
      </c>
      <c r="N970" s="4" t="s">
        <v>6492</v>
      </c>
      <c r="O970" s="4">
        <v>401</v>
      </c>
      <c r="P970" s="3"/>
      <c r="Q970" s="4"/>
      <c r="R970" s="4" t="s">
        <v>4071</v>
      </c>
      <c r="S970" s="4" t="s">
        <v>2713</v>
      </c>
      <c r="T970" s="2"/>
      <c r="U970" s="77" t="str">
        <f t="shared" si="174"/>
        <v>N</v>
      </c>
      <c r="V970" s="77" t="str">
        <f t="shared" si="173"/>
        <v>N/A</v>
      </c>
      <c r="W970" s="34"/>
      <c r="X970" s="8" t="s">
        <v>4508</v>
      </c>
      <c r="Y970" s="2"/>
      <c r="Z970" s="2"/>
      <c r="AA970" s="84" t="str">
        <f t="shared" si="175"/>
        <v>N/A</v>
      </c>
      <c r="AB970" s="35">
        <v>0</v>
      </c>
      <c r="AC970" s="15">
        <f t="shared" si="176"/>
        <v>0</v>
      </c>
      <c r="AD970" s="2"/>
      <c r="AE970" s="92" t="str">
        <f t="shared" si="177"/>
        <v>N/A</v>
      </c>
      <c r="AF970" s="2"/>
      <c r="AG970" s="4" t="s">
        <v>2756</v>
      </c>
      <c r="AH970" s="89" t="str">
        <f t="shared" si="178"/>
        <v>No Build Required</v>
      </c>
      <c r="AI970" s="2" t="s">
        <v>4508</v>
      </c>
      <c r="AJ970" s="2" t="s">
        <v>4508</v>
      </c>
      <c r="AK970" s="84" t="str">
        <f>IF(Q970="",IF(U970="N","N/A",IF(AL970="","TBD",IF(AL970="N/A","N/A",IF(ISNUMBER(AL970),"Complete","")))),"Removed")</f>
        <v>N/A</v>
      </c>
      <c r="AL970" s="93" t="s">
        <v>4508</v>
      </c>
      <c r="AM970" s="89" t="str">
        <f>IF(Q970="",IF(AO970="","TBD",IF(AO970="N/A","N/A",IF(ISNUMBER(AO970),"Complete","TBD"))),"N/A")</f>
        <v>Complete</v>
      </c>
      <c r="AN970" s="2">
        <v>40912</v>
      </c>
      <c r="AO970" s="94">
        <v>40680</v>
      </c>
      <c r="AP970" s="97" t="str">
        <f>IF(Q970="",IF(AK970="N/A",IF(AM970="TBD","Waiting on Router","Ready"),"TBD"),"Removed")</f>
        <v>Ready</v>
      </c>
      <c r="AQ970" s="2">
        <v>40913</v>
      </c>
      <c r="AR970" s="4"/>
      <c r="AS970" s="7">
        <v>1</v>
      </c>
      <c r="AT970" s="2"/>
      <c r="AU970" s="2"/>
      <c r="AV970" s="4"/>
    </row>
    <row r="971" spans="1:48">
      <c r="A971" s="1">
        <v>40753</v>
      </c>
      <c r="B971" s="72" t="s">
        <v>2562</v>
      </c>
      <c r="C971" s="72" t="s">
        <v>713</v>
      </c>
      <c r="D971" s="72" t="s">
        <v>774</v>
      </c>
      <c r="E971" s="18" t="s">
        <v>2717</v>
      </c>
      <c r="F971" s="73" t="s">
        <v>1299</v>
      </c>
      <c r="G971" s="72" t="s">
        <v>4851</v>
      </c>
      <c r="H971" s="8" t="s">
        <v>6493</v>
      </c>
      <c r="I971" s="8" t="s">
        <v>26</v>
      </c>
      <c r="J971" s="8">
        <v>26354</v>
      </c>
      <c r="K971" s="8" t="s">
        <v>6494</v>
      </c>
      <c r="L971" s="4" t="s">
        <v>3745</v>
      </c>
      <c r="M971" s="8" t="s">
        <v>3744</v>
      </c>
      <c r="N971" s="8" t="s">
        <v>6699</v>
      </c>
      <c r="O971" s="8">
        <v>402</v>
      </c>
      <c r="P971" s="18"/>
      <c r="Q971" s="4"/>
      <c r="R971" s="4" t="s">
        <v>4071</v>
      </c>
      <c r="S971" s="8" t="s">
        <v>2713</v>
      </c>
      <c r="T971" s="1"/>
      <c r="U971" s="77" t="str">
        <f t="shared" si="174"/>
        <v>N</v>
      </c>
      <c r="V971" s="77" t="str">
        <f t="shared" si="173"/>
        <v>N/A</v>
      </c>
      <c r="W971" s="32"/>
      <c r="X971" s="8" t="s">
        <v>4508</v>
      </c>
      <c r="Y971" s="1"/>
      <c r="Z971" s="1"/>
      <c r="AA971" s="84" t="str">
        <f t="shared" si="175"/>
        <v>N/A</v>
      </c>
      <c r="AB971" s="33">
        <v>0</v>
      </c>
      <c r="AC971" s="15">
        <f t="shared" si="176"/>
        <v>0</v>
      </c>
      <c r="AD971" s="1"/>
      <c r="AE971" s="92" t="str">
        <f t="shared" si="177"/>
        <v>N/A</v>
      </c>
      <c r="AF971" s="1"/>
      <c r="AG971" s="8" t="s">
        <v>2756</v>
      </c>
      <c r="AH971" s="89" t="str">
        <f t="shared" si="178"/>
        <v>No Build Required</v>
      </c>
      <c r="AI971" s="1" t="s">
        <v>4508</v>
      </c>
      <c r="AJ971" s="1" t="s">
        <v>4508</v>
      </c>
      <c r="AK971" s="84" t="str">
        <f>IF(Q971="",IF(U971="N","N/A",IF(AL971="","TBD",IF(AL971="N/A","N/A",IF(ISNUMBER(AL971),"Complete","")))),"Removed")</f>
        <v>N/A</v>
      </c>
      <c r="AL971" s="93" t="s">
        <v>4508</v>
      </c>
      <c r="AM971" s="89" t="str">
        <f>IF(Q971="",IF(AO971="","TBD",IF(AO971="N/A","N/A",IF(ISNUMBER(AO971),"Complete","TBD"))),"N/A")</f>
        <v>Complete</v>
      </c>
      <c r="AN971" s="1">
        <v>40912</v>
      </c>
      <c r="AO971" s="93">
        <v>40676</v>
      </c>
      <c r="AP971" s="97" t="str">
        <f>IF(Q971="",IF(AK971="N/A",IF(AM971="TBD","Waiting on Router","Ready"),"TBD"),"Removed")</f>
        <v>Ready</v>
      </c>
      <c r="AQ971" s="1">
        <v>40913</v>
      </c>
      <c r="AR971" s="4" t="s">
        <v>6673</v>
      </c>
      <c r="AS971" s="9">
        <v>1</v>
      </c>
      <c r="AT971" s="1"/>
      <c r="AU971" s="1"/>
      <c r="AV971" s="4"/>
    </row>
    <row r="972" spans="1:48" ht="47.25">
      <c r="A972" s="1"/>
      <c r="B972" s="72" t="s">
        <v>2563</v>
      </c>
      <c r="C972" s="72" t="s">
        <v>713</v>
      </c>
      <c r="D972" s="72" t="s">
        <v>774</v>
      </c>
      <c r="E972" s="18" t="s">
        <v>2717</v>
      </c>
      <c r="F972" s="73" t="s">
        <v>1300</v>
      </c>
      <c r="G972" s="72" t="s">
        <v>4852</v>
      </c>
      <c r="H972" s="8" t="s">
        <v>1301</v>
      </c>
      <c r="I972" s="8" t="s">
        <v>785</v>
      </c>
      <c r="J972" s="8">
        <v>26347</v>
      </c>
      <c r="K972" s="8" t="s">
        <v>2889</v>
      </c>
      <c r="L972" s="4" t="s">
        <v>3745</v>
      </c>
      <c r="M972" s="8" t="s">
        <v>3744</v>
      </c>
      <c r="N972" s="8" t="s">
        <v>4357</v>
      </c>
      <c r="O972" s="8">
        <v>403</v>
      </c>
      <c r="P972" s="18"/>
      <c r="Q972" s="4"/>
      <c r="R972" s="4" t="s">
        <v>2727</v>
      </c>
      <c r="S972" s="8" t="s">
        <v>2713</v>
      </c>
      <c r="T972" s="1">
        <v>40648</v>
      </c>
      <c r="U972" s="85" t="str">
        <f t="shared" si="174"/>
        <v>Y</v>
      </c>
      <c r="V972" s="85" t="str">
        <f t="shared" si="173"/>
        <v>Y</v>
      </c>
      <c r="W972" s="32">
        <v>39538</v>
      </c>
      <c r="X972" s="8" t="s">
        <v>2756</v>
      </c>
      <c r="Y972" s="1"/>
      <c r="Z972" s="1">
        <v>40885</v>
      </c>
      <c r="AA972" s="84" t="str">
        <f t="shared" si="175"/>
        <v>Y</v>
      </c>
      <c r="AB972" s="33">
        <v>5300</v>
      </c>
      <c r="AC972" s="15">
        <f t="shared" si="176"/>
        <v>5300</v>
      </c>
      <c r="AD972" s="1">
        <v>40969</v>
      </c>
      <c r="AE972" s="92" t="str">
        <f t="shared" si="177"/>
        <v>Complete</v>
      </c>
      <c r="AF972" s="1">
        <v>40968</v>
      </c>
      <c r="AG972" s="8" t="s">
        <v>697</v>
      </c>
      <c r="AH972" s="89" t="str">
        <f t="shared" si="178"/>
        <v>Complete</v>
      </c>
      <c r="AI972" s="1">
        <v>41061</v>
      </c>
      <c r="AJ972" s="1">
        <v>41029</v>
      </c>
      <c r="AK972" s="84" t="str">
        <f>IF(Q972="",IF(U972="N","N/A",IF(AL972="","TBD",IF(AL972="N/A","N/A",IF(ISNUMBER(AL972),"Complete","")))),"Removed")</f>
        <v>Complete</v>
      </c>
      <c r="AL972" s="94">
        <v>41039</v>
      </c>
      <c r="AM972" s="89" t="str">
        <f>IF(Q972="",IF(AO972="","TBD",IF(AO972="N/A","N/A",IF(ISNUMBER(AO972),"Complete","TBD"))),"N/A")</f>
        <v>Complete</v>
      </c>
      <c r="AN972" s="1">
        <v>41180</v>
      </c>
      <c r="AO972" s="93">
        <v>41156</v>
      </c>
      <c r="AP972" s="97" t="str">
        <f>IF(Q972="",IF(AK972="Complete",IF(AM972="TBD","Waiting on Router","Ready"),"Pending Fiber Completion"),"Removed")</f>
        <v>Ready</v>
      </c>
      <c r="AQ972" s="1">
        <v>41180</v>
      </c>
      <c r="AR972" s="4" t="s">
        <v>4653</v>
      </c>
      <c r="AS972" s="9">
        <v>1</v>
      </c>
      <c r="AT972" s="1"/>
      <c r="AU972" s="1"/>
      <c r="AV972" s="4"/>
    </row>
    <row r="973" spans="1:48">
      <c r="A973" s="1">
        <v>40753</v>
      </c>
      <c r="B973" s="72" t="s">
        <v>2564</v>
      </c>
      <c r="C973" s="72" t="s">
        <v>713</v>
      </c>
      <c r="D973" s="72" t="s">
        <v>774</v>
      </c>
      <c r="E973" s="18" t="s">
        <v>2717</v>
      </c>
      <c r="F973" s="73" t="s">
        <v>1302</v>
      </c>
      <c r="G973" s="72" t="s">
        <v>4851</v>
      </c>
      <c r="H973" s="8" t="s">
        <v>6495</v>
      </c>
      <c r="I973" s="8" t="s">
        <v>26</v>
      </c>
      <c r="J973" s="8">
        <v>26354</v>
      </c>
      <c r="K973" s="8" t="s">
        <v>6496</v>
      </c>
      <c r="L973" s="4" t="s">
        <v>3745</v>
      </c>
      <c r="M973" s="8" t="s">
        <v>3744</v>
      </c>
      <c r="N973" s="8" t="s">
        <v>6497</v>
      </c>
      <c r="O973" s="8">
        <v>404</v>
      </c>
      <c r="P973" s="18"/>
      <c r="Q973" s="4"/>
      <c r="R973" s="4" t="s">
        <v>4071</v>
      </c>
      <c r="S973" s="8" t="s">
        <v>2713</v>
      </c>
      <c r="T973" s="1"/>
      <c r="U973" s="77" t="str">
        <f t="shared" si="174"/>
        <v>N</v>
      </c>
      <c r="V973" s="77" t="str">
        <f t="shared" si="173"/>
        <v>N/A</v>
      </c>
      <c r="W973" s="32"/>
      <c r="X973" s="8" t="s">
        <v>4508</v>
      </c>
      <c r="Y973" s="1"/>
      <c r="Z973" s="1"/>
      <c r="AA973" s="84" t="str">
        <f t="shared" si="175"/>
        <v>N/A</v>
      </c>
      <c r="AB973" s="33">
        <v>0</v>
      </c>
      <c r="AC973" s="15">
        <f t="shared" si="176"/>
        <v>0</v>
      </c>
      <c r="AD973" s="1"/>
      <c r="AE973" s="92" t="str">
        <f t="shared" si="177"/>
        <v>N/A</v>
      </c>
      <c r="AF973" s="1"/>
      <c r="AG973" s="8" t="s">
        <v>2756</v>
      </c>
      <c r="AH973" s="89" t="str">
        <f t="shared" si="178"/>
        <v>No Build Required</v>
      </c>
      <c r="AI973" s="1" t="s">
        <v>4508</v>
      </c>
      <c r="AJ973" s="1" t="s">
        <v>4508</v>
      </c>
      <c r="AK973" s="84" t="str">
        <f>IF(Q973="",IF(U973="N","N/A",IF(AL973="","TBD",IF(AL973="N/A","N/A",IF(ISNUMBER(AL973),"Complete","")))),"Removed")</f>
        <v>N/A</v>
      </c>
      <c r="AL973" s="93" t="s">
        <v>4508</v>
      </c>
      <c r="AM973" s="89" t="str">
        <f>IF(Q973="",IF(AO973="","TBD",IF(AO973="N/A","N/A",IF(ISNUMBER(AO973),"Complete","TBD"))),"N/A")</f>
        <v>Complete</v>
      </c>
      <c r="AN973" s="1">
        <v>40912</v>
      </c>
      <c r="AO973" s="93">
        <v>40676</v>
      </c>
      <c r="AP973" s="97" t="str">
        <f>IF(Q973="",IF(AK973="N/A",IF(AM973="TBD","Waiting on Router","Ready"),"TBD"),"Removed")</f>
        <v>Ready</v>
      </c>
      <c r="AQ973" s="1">
        <v>40913</v>
      </c>
      <c r="AR973" s="4"/>
      <c r="AS973" s="9">
        <v>1</v>
      </c>
      <c r="AT973" s="1"/>
      <c r="AU973" s="1"/>
      <c r="AV973" s="4"/>
    </row>
    <row r="974" spans="1:48">
      <c r="A974" s="1">
        <v>40753</v>
      </c>
      <c r="B974" s="72" t="s">
        <v>2565</v>
      </c>
      <c r="C974" s="72" t="s">
        <v>713</v>
      </c>
      <c r="D974" s="72" t="s">
        <v>774</v>
      </c>
      <c r="E974" s="18" t="s">
        <v>2717</v>
      </c>
      <c r="F974" s="73" t="s">
        <v>1303</v>
      </c>
      <c r="G974" s="72" t="s">
        <v>4851</v>
      </c>
      <c r="H974" s="8" t="s">
        <v>6498</v>
      </c>
      <c r="I974" s="8" t="s">
        <v>785</v>
      </c>
      <c r="J974" s="8">
        <v>26347</v>
      </c>
      <c r="K974" s="8" t="s">
        <v>6499</v>
      </c>
      <c r="L974" s="4" t="s">
        <v>3745</v>
      </c>
      <c r="M974" s="8" t="s">
        <v>3744</v>
      </c>
      <c r="N974" s="8" t="s">
        <v>6500</v>
      </c>
      <c r="O974" s="8">
        <v>405</v>
      </c>
      <c r="P974" s="18"/>
      <c r="Q974" s="4"/>
      <c r="R974" s="4" t="s">
        <v>4071</v>
      </c>
      <c r="S974" s="8" t="s">
        <v>2713</v>
      </c>
      <c r="T974" s="1"/>
      <c r="U974" s="77" t="str">
        <f t="shared" si="174"/>
        <v>N</v>
      </c>
      <c r="V974" s="77" t="str">
        <f t="shared" si="173"/>
        <v>N/A</v>
      </c>
      <c r="W974" s="32"/>
      <c r="X974" s="8" t="s">
        <v>4508</v>
      </c>
      <c r="Y974" s="1"/>
      <c r="Z974" s="1"/>
      <c r="AA974" s="84" t="str">
        <f t="shared" si="175"/>
        <v>N/A</v>
      </c>
      <c r="AB974" s="33">
        <v>0</v>
      </c>
      <c r="AC974" s="15">
        <f t="shared" si="176"/>
        <v>0</v>
      </c>
      <c r="AD974" s="1"/>
      <c r="AE974" s="92" t="str">
        <f t="shared" si="177"/>
        <v>N/A</v>
      </c>
      <c r="AF974" s="1"/>
      <c r="AG974" s="8" t="s">
        <v>2756</v>
      </c>
      <c r="AH974" s="89" t="str">
        <f t="shared" si="178"/>
        <v>No Build Required</v>
      </c>
      <c r="AI974" s="1" t="s">
        <v>4508</v>
      </c>
      <c r="AJ974" s="1" t="s">
        <v>4508</v>
      </c>
      <c r="AK974" s="84" t="str">
        <f>IF(Q974="",IF(U974="N","N/A",IF(AL974="","TBD",IF(AL974="N/A","N/A",IF(ISNUMBER(AL974),"Complete","")))),"Removed")</f>
        <v>N/A</v>
      </c>
      <c r="AL974" s="93" t="s">
        <v>4508</v>
      </c>
      <c r="AM974" s="89" t="str">
        <f>IF(Q974="",IF(AO974="","TBD",IF(AO974="N/A","N/A",IF(ISNUMBER(AO974),"Complete","TBD"))),"N/A")</f>
        <v>Complete</v>
      </c>
      <c r="AN974" s="1">
        <v>40912</v>
      </c>
      <c r="AO974" s="93">
        <v>40681</v>
      </c>
      <c r="AP974" s="97" t="str">
        <f>IF(Q974="",IF(AK974="N/A",IF(AM974="TBD","Waiting on Router","Ready"),"TBD"),"Removed")</f>
        <v>Ready</v>
      </c>
      <c r="AQ974" s="1">
        <v>40913</v>
      </c>
      <c r="AR974" s="4"/>
      <c r="AS974" s="9">
        <v>1</v>
      </c>
      <c r="AT974" s="1"/>
      <c r="AU974" s="1"/>
      <c r="AV974" s="4"/>
    </row>
    <row r="975" spans="1:48">
      <c r="A975" s="2"/>
      <c r="B975" s="73" t="s">
        <v>2566</v>
      </c>
      <c r="C975" s="73" t="s">
        <v>713</v>
      </c>
      <c r="D975" s="73" t="s">
        <v>763</v>
      </c>
      <c r="E975" s="4" t="s">
        <v>2717</v>
      </c>
      <c r="F975" s="73" t="s">
        <v>628</v>
      </c>
      <c r="G975" s="73" t="s">
        <v>4852</v>
      </c>
      <c r="H975" s="4" t="s">
        <v>629</v>
      </c>
      <c r="I975" s="4" t="s">
        <v>26</v>
      </c>
      <c r="J975" s="4">
        <v>26354</v>
      </c>
      <c r="K975" s="4" t="s">
        <v>2888</v>
      </c>
      <c r="L975" s="4"/>
      <c r="M975" s="4"/>
      <c r="N975" s="4" t="s">
        <v>4202</v>
      </c>
      <c r="O975" s="4">
        <v>809</v>
      </c>
      <c r="P975" s="4"/>
      <c r="Q975" s="4"/>
      <c r="R975" s="4" t="s">
        <v>2727</v>
      </c>
      <c r="S975" s="4" t="s">
        <v>2712</v>
      </c>
      <c r="T975" s="2">
        <v>40648</v>
      </c>
      <c r="U975" s="86" t="str">
        <f t="shared" si="174"/>
        <v>Y</v>
      </c>
      <c r="V975" s="86" t="str">
        <f t="shared" si="173"/>
        <v>Y</v>
      </c>
      <c r="W975" s="34">
        <v>6714</v>
      </c>
      <c r="X975" s="4" t="s">
        <v>2756</v>
      </c>
      <c r="Y975" s="2"/>
      <c r="Z975" s="2">
        <v>40800</v>
      </c>
      <c r="AA975" s="84" t="str">
        <f t="shared" si="175"/>
        <v>Y</v>
      </c>
      <c r="AB975" s="35">
        <v>900</v>
      </c>
      <c r="AC975" s="15">
        <f t="shared" si="176"/>
        <v>900</v>
      </c>
      <c r="AD975" s="2">
        <v>40940</v>
      </c>
      <c r="AE975" s="92" t="str">
        <f t="shared" si="177"/>
        <v>Complete</v>
      </c>
      <c r="AF975" s="2">
        <v>40919</v>
      </c>
      <c r="AG975" s="4" t="s">
        <v>2756</v>
      </c>
      <c r="AH975" s="89" t="str">
        <f t="shared" si="178"/>
        <v>No Build Required</v>
      </c>
      <c r="AI975" s="2" t="s">
        <v>4508</v>
      </c>
      <c r="AJ975" s="2" t="s">
        <v>4508</v>
      </c>
      <c r="AK975" s="84" t="str">
        <f>IF(Q975="",IF(U975="N","N/A",IF(AL975="","TBD",IF(AL975="N/A","N/A",IF(ISNUMBER(AL975),"Complete","")))),"Removed")</f>
        <v>Complete</v>
      </c>
      <c r="AL975" s="94">
        <v>40919</v>
      </c>
      <c r="AM975" s="89" t="str">
        <f>IF(Q975="",IF(AO975="","TBD",IF(AO975="N/A","N/A",IF(ISNUMBER(AO975),"Complete","TBD"))),"N/A")</f>
        <v>Complete</v>
      </c>
      <c r="AN975" s="1">
        <v>41124</v>
      </c>
      <c r="AO975" s="94">
        <v>41089</v>
      </c>
      <c r="AP975" s="97" t="str">
        <f>IF(Q975="",IF(AK975="Complete",IF(AM975="TBD","Waiting on Router","Ready"),"Pending Fiber Completion"),"Removed")</f>
        <v>Ready</v>
      </c>
      <c r="AQ975" s="1">
        <v>41124</v>
      </c>
      <c r="AR975" s="4"/>
      <c r="AS975" s="7">
        <v>1</v>
      </c>
      <c r="AT975" s="2"/>
      <c r="AU975" s="2"/>
      <c r="AV975" s="4"/>
    </row>
    <row r="976" spans="1:48">
      <c r="A976" s="2"/>
      <c r="B976" s="73" t="s">
        <v>2567</v>
      </c>
      <c r="C976" s="73" t="s">
        <v>713</v>
      </c>
      <c r="D976" s="73" t="s">
        <v>710</v>
      </c>
      <c r="E976" s="4" t="s">
        <v>2717</v>
      </c>
      <c r="F976" s="73" t="s">
        <v>4678</v>
      </c>
      <c r="G976" s="73" t="s">
        <v>4852</v>
      </c>
      <c r="H976" s="4" t="s">
        <v>25</v>
      </c>
      <c r="I976" s="4" t="s">
        <v>26</v>
      </c>
      <c r="J976" s="4">
        <v>26354</v>
      </c>
      <c r="K976" s="4" t="s">
        <v>2887</v>
      </c>
      <c r="L976" s="4" t="s">
        <v>3841</v>
      </c>
      <c r="M976" s="4" t="s">
        <v>3842</v>
      </c>
      <c r="N976" s="4" t="s">
        <v>4291</v>
      </c>
      <c r="O976" s="4">
        <v>1080</v>
      </c>
      <c r="P976" s="4"/>
      <c r="Q976" s="4"/>
      <c r="R976" s="4" t="s">
        <v>2727</v>
      </c>
      <c r="S976" s="4" t="s">
        <v>2714</v>
      </c>
      <c r="T976" s="2">
        <v>40648</v>
      </c>
      <c r="U976" s="86" t="str">
        <f t="shared" si="174"/>
        <v>Y</v>
      </c>
      <c r="V976" s="86" t="str">
        <f t="shared" si="173"/>
        <v>Y</v>
      </c>
      <c r="W976" s="34">
        <v>7460</v>
      </c>
      <c r="X976" s="4" t="s">
        <v>2756</v>
      </c>
      <c r="Y976" s="2"/>
      <c r="Z976" s="2">
        <v>40800</v>
      </c>
      <c r="AA976" s="84" t="str">
        <f t="shared" si="175"/>
        <v>Y</v>
      </c>
      <c r="AB976" s="35">
        <v>1000</v>
      </c>
      <c r="AC976" s="15">
        <f t="shared" si="176"/>
        <v>1000</v>
      </c>
      <c r="AD976" s="2">
        <v>40878</v>
      </c>
      <c r="AE976" s="92" t="str">
        <f t="shared" si="177"/>
        <v>Complete</v>
      </c>
      <c r="AF976" s="2">
        <v>40856</v>
      </c>
      <c r="AG976" s="4" t="s">
        <v>697</v>
      </c>
      <c r="AH976" s="89" t="str">
        <f t="shared" si="178"/>
        <v>Complete</v>
      </c>
      <c r="AI976" s="2">
        <v>41093</v>
      </c>
      <c r="AJ976" s="2">
        <v>41029</v>
      </c>
      <c r="AK976" s="84" t="str">
        <f>IF(Q976="",IF(U976="N","N/A",IF(AL976="","TBD",IF(AL976="N/A","N/A",IF(ISNUMBER(AL976),"Complete","")))),"Removed")</f>
        <v>Complete</v>
      </c>
      <c r="AL976" s="94">
        <v>41058</v>
      </c>
      <c r="AM976" s="89" t="str">
        <f>IF(Q976="",IF(AO976="","TBD",IF(AO976="N/A","N/A",IF(ISNUMBER(AO976),"Complete","TBD"))),"N/A")</f>
        <v>Complete</v>
      </c>
      <c r="AN976" s="2">
        <v>41068</v>
      </c>
      <c r="AO976" s="94">
        <v>40891</v>
      </c>
      <c r="AP976" s="97" t="str">
        <f>IF(Q976="",IF(AK976="Complete",IF(AM976="TBD","Waiting on Router","Ready"),"Pending Fiber Completion"),"Removed")</f>
        <v>Ready</v>
      </c>
      <c r="AQ976" s="2">
        <v>41068</v>
      </c>
      <c r="AR976" s="4"/>
      <c r="AS976" s="7">
        <v>1</v>
      </c>
      <c r="AT976" s="2"/>
      <c r="AU976" s="2"/>
      <c r="AV976" s="4"/>
    </row>
    <row r="977" spans="1:48">
      <c r="A977" s="1"/>
      <c r="B977" s="72" t="s">
        <v>2568</v>
      </c>
      <c r="C977" s="72" t="s">
        <v>200</v>
      </c>
      <c r="D977" s="72" t="s">
        <v>1453</v>
      </c>
      <c r="E977" s="19" t="s">
        <v>2722</v>
      </c>
      <c r="F977" s="73" t="s">
        <v>2743</v>
      </c>
      <c r="G977" s="72" t="s">
        <v>4852</v>
      </c>
      <c r="H977" s="8" t="s">
        <v>1542</v>
      </c>
      <c r="I977" s="8" t="s">
        <v>70</v>
      </c>
      <c r="J977" s="8">
        <v>26287</v>
      </c>
      <c r="K977" s="8" t="s">
        <v>2886</v>
      </c>
      <c r="L977" s="4"/>
      <c r="M977" s="8"/>
      <c r="N977" s="8" t="s">
        <v>4259</v>
      </c>
      <c r="O977" s="8">
        <v>586</v>
      </c>
      <c r="P977" s="19" t="s">
        <v>4872</v>
      </c>
      <c r="Q977" s="4"/>
      <c r="R977" s="4" t="s">
        <v>2727</v>
      </c>
      <c r="S977" s="8" t="s">
        <v>2712</v>
      </c>
      <c r="T977" s="1">
        <v>40742</v>
      </c>
      <c r="U977" s="84" t="str">
        <f t="shared" si="174"/>
        <v>Y</v>
      </c>
      <c r="V977" s="84" t="str">
        <f t="shared" si="173"/>
        <v>Y</v>
      </c>
      <c r="W977" s="32">
        <v>11456</v>
      </c>
      <c r="X977" s="8" t="s">
        <v>2756</v>
      </c>
      <c r="Y977" s="1"/>
      <c r="Z977" s="1">
        <v>40749</v>
      </c>
      <c r="AA977" s="84" t="str">
        <f t="shared" si="175"/>
        <v>Y</v>
      </c>
      <c r="AB977" s="33">
        <v>310</v>
      </c>
      <c r="AC977" s="15">
        <f t="shared" si="176"/>
        <v>310</v>
      </c>
      <c r="AD977" s="1">
        <v>41091</v>
      </c>
      <c r="AE977" s="92" t="str">
        <f t="shared" si="177"/>
        <v>Complete</v>
      </c>
      <c r="AF977" s="1">
        <v>41015</v>
      </c>
      <c r="AG977" s="8" t="s">
        <v>2756</v>
      </c>
      <c r="AH977" s="89" t="str">
        <f t="shared" si="178"/>
        <v>No Build Required</v>
      </c>
      <c r="AI977" s="2" t="s">
        <v>4508</v>
      </c>
      <c r="AJ977" s="2" t="s">
        <v>4508</v>
      </c>
      <c r="AK977" s="84" t="str">
        <f>IF(Q977="",IF(U977="N","N/A",IF(AL977="","TBD",IF(AL977="N/A","N/A",IF(ISNUMBER(AL977),"Complete","")))),"Removed")</f>
        <v>Complete</v>
      </c>
      <c r="AL977" s="93">
        <v>41012</v>
      </c>
      <c r="AM977" s="89" t="str">
        <f>IF(Q977="",IF(AO977="","TBD",IF(AO977="N/A","N/A",IF(ISNUMBER(AO977),"Complete","TBD"))),"N/A")</f>
        <v>Complete</v>
      </c>
      <c r="AN977" s="1"/>
      <c r="AO977" s="93">
        <v>41186</v>
      </c>
      <c r="AP977" s="97" t="str">
        <f>IF(Q977="",IF(AK977="Complete",IF(AM977="TBD","Waiting on Router","Ready"),"Pending Fiber Completion"),"Removed")</f>
        <v>Ready</v>
      </c>
      <c r="AQ977" s="1"/>
      <c r="AR977" s="4"/>
      <c r="AS977" s="9">
        <v>1</v>
      </c>
      <c r="AT977" s="1"/>
      <c r="AU977" s="1"/>
      <c r="AV977" s="4"/>
    </row>
    <row r="978" spans="1:48">
      <c r="A978" s="1"/>
      <c r="B978" s="72" t="s">
        <v>2569</v>
      </c>
      <c r="C978" s="72" t="s">
        <v>200</v>
      </c>
      <c r="D978" s="72" t="s">
        <v>774</v>
      </c>
      <c r="E978" s="18" t="s">
        <v>2722</v>
      </c>
      <c r="F978" s="73" t="s">
        <v>1304</v>
      </c>
      <c r="G978" s="72" t="s">
        <v>4852</v>
      </c>
      <c r="H978" s="8" t="s">
        <v>1305</v>
      </c>
      <c r="I978" s="8" t="s">
        <v>584</v>
      </c>
      <c r="J978" s="8">
        <v>26292</v>
      </c>
      <c r="K978" s="8" t="s">
        <v>2885</v>
      </c>
      <c r="L978" s="4" t="s">
        <v>3746</v>
      </c>
      <c r="M978" s="8" t="s">
        <v>2883</v>
      </c>
      <c r="N978" s="8" t="s">
        <v>4358</v>
      </c>
      <c r="O978" s="8">
        <v>406</v>
      </c>
      <c r="P978" s="18"/>
      <c r="Q978" s="4"/>
      <c r="R978" s="4" t="s">
        <v>2727</v>
      </c>
      <c r="S978" s="8" t="s">
        <v>2713</v>
      </c>
      <c r="T978" s="1">
        <v>40742</v>
      </c>
      <c r="U978" s="85" t="str">
        <f t="shared" si="174"/>
        <v>Y</v>
      </c>
      <c r="V978" s="85" t="str">
        <f t="shared" si="173"/>
        <v>Y</v>
      </c>
      <c r="W978" s="32">
        <v>17211.04</v>
      </c>
      <c r="X978" s="8" t="s">
        <v>2756</v>
      </c>
      <c r="Y978" s="1"/>
      <c r="Z978" s="1">
        <v>40749</v>
      </c>
      <c r="AA978" s="84" t="str">
        <f t="shared" si="175"/>
        <v>Y</v>
      </c>
      <c r="AB978" s="33">
        <v>2165</v>
      </c>
      <c r="AC978" s="15">
        <f t="shared" si="176"/>
        <v>2165</v>
      </c>
      <c r="AD978" s="1">
        <v>41091</v>
      </c>
      <c r="AE978" s="92" t="str">
        <f t="shared" si="177"/>
        <v>Complete</v>
      </c>
      <c r="AF978" s="1">
        <v>41003</v>
      </c>
      <c r="AG978" s="8" t="s">
        <v>2756</v>
      </c>
      <c r="AH978" s="89" t="str">
        <f t="shared" si="178"/>
        <v>No Build Required</v>
      </c>
      <c r="AI978" s="2" t="s">
        <v>4508</v>
      </c>
      <c r="AJ978" s="2" t="s">
        <v>4508</v>
      </c>
      <c r="AK978" s="84" t="str">
        <f>IF(Q978="",IF(U978="N","N/A",IF(AL978="","TBD",IF(AL978="N/A","N/A",IF(ISNUMBER(AL978),"Complete","")))),"Removed")</f>
        <v>Complete</v>
      </c>
      <c r="AL978" s="93">
        <v>41003</v>
      </c>
      <c r="AM978" s="89" t="str">
        <f>IF(Q978="",IF(AO978="","TBD",IF(AO978="N/A","N/A",IF(ISNUMBER(AO978),"Complete","TBD"))),"N/A")</f>
        <v>Complete</v>
      </c>
      <c r="AN978" s="1">
        <v>41012</v>
      </c>
      <c r="AO978" s="93">
        <v>40925</v>
      </c>
      <c r="AP978" s="97" t="str">
        <f>IF(Q978="",IF(AK978="Complete",IF(AM978="TBD","Waiting on Router","Ready"),"Pending Fiber Completion"),"Removed")</f>
        <v>Ready</v>
      </c>
      <c r="AQ978" s="1">
        <v>41012</v>
      </c>
      <c r="AR978" s="4"/>
      <c r="AS978" s="9">
        <v>1</v>
      </c>
      <c r="AT978" s="1"/>
      <c r="AU978" s="1"/>
      <c r="AV978" s="4"/>
    </row>
    <row r="979" spans="1:48">
      <c r="A979" s="1"/>
      <c r="B979" s="72" t="s">
        <v>2570</v>
      </c>
      <c r="C979" s="72" t="s">
        <v>200</v>
      </c>
      <c r="D979" s="72" t="s">
        <v>774</v>
      </c>
      <c r="E979" s="18" t="s">
        <v>2722</v>
      </c>
      <c r="F979" s="73" t="s">
        <v>1306</v>
      </c>
      <c r="G979" s="72" t="s">
        <v>4852</v>
      </c>
      <c r="H979" s="8" t="s">
        <v>1307</v>
      </c>
      <c r="I979" s="8" t="s">
        <v>1308</v>
      </c>
      <c r="J979" s="8">
        <v>26269</v>
      </c>
      <c r="K979" s="8" t="s">
        <v>2884</v>
      </c>
      <c r="L979" s="4" t="s">
        <v>3746</v>
      </c>
      <c r="M979" s="8" t="s">
        <v>2883</v>
      </c>
      <c r="N979" s="8" t="s">
        <v>4359</v>
      </c>
      <c r="O979" s="8">
        <v>407</v>
      </c>
      <c r="P979" s="18"/>
      <c r="Q979" s="4"/>
      <c r="R979" s="4" t="s">
        <v>2727</v>
      </c>
      <c r="S979" s="8" t="s">
        <v>2713</v>
      </c>
      <c r="T979" s="1">
        <v>40742</v>
      </c>
      <c r="U979" s="85" t="str">
        <f t="shared" si="174"/>
        <v>Y</v>
      </c>
      <c r="V979" s="85" t="str">
        <f t="shared" si="173"/>
        <v>Y</v>
      </c>
      <c r="W979" s="32">
        <v>277219.64</v>
      </c>
      <c r="X979" s="8" t="s">
        <v>2756</v>
      </c>
      <c r="Y979" s="1"/>
      <c r="Z979" s="1">
        <v>40749</v>
      </c>
      <c r="AA979" s="84" t="str">
        <f t="shared" si="175"/>
        <v>Y</v>
      </c>
      <c r="AB979" s="33">
        <v>53192</v>
      </c>
      <c r="AC979" s="15">
        <f t="shared" si="176"/>
        <v>53192</v>
      </c>
      <c r="AD979" s="1">
        <v>41091</v>
      </c>
      <c r="AE979" s="92" t="str">
        <f t="shared" si="177"/>
        <v>Complete</v>
      </c>
      <c r="AF979" s="1">
        <v>41006</v>
      </c>
      <c r="AG979" s="8" t="s">
        <v>2756</v>
      </c>
      <c r="AH979" s="89" t="str">
        <f t="shared" si="178"/>
        <v>No Build Required</v>
      </c>
      <c r="AI979" s="2" t="s">
        <v>4508</v>
      </c>
      <c r="AJ979" s="2" t="s">
        <v>4508</v>
      </c>
      <c r="AK979" s="84" t="str">
        <f>IF(Q979="",IF(U979="N","N/A",IF(AL979="","TBD",IF(AL979="N/A","N/A",IF(ISNUMBER(AL979),"Complete","")))),"Removed")</f>
        <v>Complete</v>
      </c>
      <c r="AL979" s="93">
        <v>41006</v>
      </c>
      <c r="AM979" s="89" t="str">
        <f>IF(Q979="",IF(AO979="","TBD",IF(AO979="N/A","N/A",IF(ISNUMBER(AO979),"Complete","TBD"))),"N/A")</f>
        <v>Complete</v>
      </c>
      <c r="AN979" s="1">
        <v>41012</v>
      </c>
      <c r="AO979" s="93">
        <v>40925</v>
      </c>
      <c r="AP979" s="97" t="str">
        <f>IF(Q979="",IF(AK979="Complete",IF(AM979="TBD","Waiting on Router","Ready"),"Pending Fiber Completion"),"Removed")</f>
        <v>Ready</v>
      </c>
      <c r="AQ979" s="1">
        <v>41012</v>
      </c>
      <c r="AR979" s="4"/>
      <c r="AS979" s="9">
        <v>1</v>
      </c>
      <c r="AT979" s="1"/>
      <c r="AU979" s="1"/>
      <c r="AV979" s="4"/>
    </row>
    <row r="980" spans="1:48">
      <c r="A980" s="1"/>
      <c r="B980" s="72" t="s">
        <v>2571</v>
      </c>
      <c r="C980" s="72" t="s">
        <v>200</v>
      </c>
      <c r="D980" s="72" t="s">
        <v>774</v>
      </c>
      <c r="E980" s="18" t="s">
        <v>2722</v>
      </c>
      <c r="F980" s="73" t="s">
        <v>1309</v>
      </c>
      <c r="G980" s="72" t="s">
        <v>4852</v>
      </c>
      <c r="H980" s="8" t="s">
        <v>1310</v>
      </c>
      <c r="I980" s="8" t="s">
        <v>70</v>
      </c>
      <c r="J980" s="8">
        <v>26287</v>
      </c>
      <c r="K980" s="8" t="s">
        <v>2883</v>
      </c>
      <c r="L980" s="4" t="s">
        <v>3746</v>
      </c>
      <c r="M980" s="8" t="s">
        <v>2883</v>
      </c>
      <c r="N980" s="8" t="s">
        <v>4360</v>
      </c>
      <c r="O980" s="8">
        <v>408</v>
      </c>
      <c r="P980" s="18"/>
      <c r="Q980" s="4"/>
      <c r="R980" s="4" t="s">
        <v>2727</v>
      </c>
      <c r="S980" s="8" t="s">
        <v>2713</v>
      </c>
      <c r="T980" s="1">
        <v>40742</v>
      </c>
      <c r="U980" s="85" t="str">
        <f t="shared" si="174"/>
        <v>Y</v>
      </c>
      <c r="V980" s="85" t="str">
        <f t="shared" si="173"/>
        <v>Y</v>
      </c>
      <c r="W980" s="32">
        <v>61039.69</v>
      </c>
      <c r="X980" s="8" t="s">
        <v>2756</v>
      </c>
      <c r="Y980" s="1"/>
      <c r="Z980" s="1">
        <v>40749</v>
      </c>
      <c r="AA980" s="84" t="str">
        <f t="shared" si="175"/>
        <v>Y</v>
      </c>
      <c r="AB980" s="33">
        <v>3108</v>
      </c>
      <c r="AC980" s="15">
        <f t="shared" si="176"/>
        <v>3108</v>
      </c>
      <c r="AD980" s="1">
        <v>41091</v>
      </c>
      <c r="AE980" s="92" t="str">
        <f t="shared" si="177"/>
        <v>Complete</v>
      </c>
      <c r="AF980" s="1">
        <v>41015</v>
      </c>
      <c r="AG980" s="8" t="s">
        <v>2756</v>
      </c>
      <c r="AH980" s="89" t="str">
        <f t="shared" si="178"/>
        <v>No Build Required</v>
      </c>
      <c r="AI980" s="2" t="s">
        <v>4508</v>
      </c>
      <c r="AJ980" s="2" t="s">
        <v>4508</v>
      </c>
      <c r="AK980" s="84" t="str">
        <f>IF(Q980="",IF(U980="N","N/A",IF(AL980="","TBD",IF(AL980="N/A","N/A",IF(ISNUMBER(AL980),"Complete","")))),"Removed")</f>
        <v>Complete</v>
      </c>
      <c r="AL980" s="93">
        <v>41015</v>
      </c>
      <c r="AM980" s="89" t="str">
        <f>IF(Q980="",IF(AO980="","TBD",IF(AO980="N/A","N/A",IF(ISNUMBER(AO980),"Complete","TBD"))),"N/A")</f>
        <v>Complete</v>
      </c>
      <c r="AN980" s="1">
        <v>41018</v>
      </c>
      <c r="AO980" s="93">
        <v>40926</v>
      </c>
      <c r="AP980" s="97" t="str">
        <f>IF(Q980="",IF(AK980="Complete",IF(AM980="TBD","Waiting on Router","Ready"),"Pending Fiber Completion"),"Removed")</f>
        <v>Ready</v>
      </c>
      <c r="AQ980" s="1">
        <v>41018</v>
      </c>
      <c r="AR980" s="4"/>
      <c r="AS980" s="9">
        <v>1</v>
      </c>
      <c r="AT980" s="1"/>
      <c r="AU980" s="1"/>
      <c r="AV980" s="4"/>
    </row>
    <row r="981" spans="1:48">
      <c r="A981" s="1"/>
      <c r="B981" s="72" t="s">
        <v>2572</v>
      </c>
      <c r="C981" s="72" t="s">
        <v>200</v>
      </c>
      <c r="D981" s="72" t="s">
        <v>774</v>
      </c>
      <c r="E981" s="18" t="s">
        <v>2722</v>
      </c>
      <c r="F981" s="73" t="s">
        <v>1311</v>
      </c>
      <c r="G981" s="72" t="s">
        <v>4852</v>
      </c>
      <c r="H981" s="8" t="s">
        <v>1312</v>
      </c>
      <c r="I981" s="8" t="s">
        <v>1308</v>
      </c>
      <c r="J981" s="8">
        <v>26269</v>
      </c>
      <c r="K981" s="8" t="s">
        <v>2882</v>
      </c>
      <c r="L981" s="4" t="s">
        <v>3746</v>
      </c>
      <c r="M981" s="8" t="s">
        <v>2883</v>
      </c>
      <c r="N981" s="8" t="s">
        <v>4361</v>
      </c>
      <c r="O981" s="8">
        <v>409</v>
      </c>
      <c r="P981" s="18"/>
      <c r="Q981" s="4"/>
      <c r="R981" s="4" t="s">
        <v>2727</v>
      </c>
      <c r="S981" s="8" t="s">
        <v>2713</v>
      </c>
      <c r="T981" s="1">
        <v>40742</v>
      </c>
      <c r="U981" s="85" t="str">
        <f t="shared" si="174"/>
        <v>Y</v>
      </c>
      <c r="V981" s="85" t="str">
        <f t="shared" si="173"/>
        <v>Y</v>
      </c>
      <c r="W981" s="32">
        <v>31572.76</v>
      </c>
      <c r="X981" s="8" t="s">
        <v>2756</v>
      </c>
      <c r="Y981" s="1"/>
      <c r="Z981" s="1">
        <v>40749</v>
      </c>
      <c r="AA981" s="84" t="str">
        <f t="shared" si="175"/>
        <v>Y</v>
      </c>
      <c r="AB981" s="33">
        <v>49791</v>
      </c>
      <c r="AC981" s="15">
        <f t="shared" si="176"/>
        <v>49791</v>
      </c>
      <c r="AD981" s="1">
        <v>41091</v>
      </c>
      <c r="AE981" s="92" t="str">
        <f t="shared" si="177"/>
        <v>Complete</v>
      </c>
      <c r="AF981" s="1">
        <v>41015</v>
      </c>
      <c r="AG981" s="8" t="s">
        <v>2756</v>
      </c>
      <c r="AH981" s="89" t="str">
        <f t="shared" si="178"/>
        <v>No Build Required</v>
      </c>
      <c r="AI981" s="2" t="s">
        <v>4508</v>
      </c>
      <c r="AJ981" s="2" t="s">
        <v>4508</v>
      </c>
      <c r="AK981" s="84" t="str">
        <f>IF(Q981="",IF(U981="N","N/A",IF(AL981="","TBD",IF(AL981="N/A","N/A",IF(ISNUMBER(AL981),"Complete","")))),"Removed")</f>
        <v>Complete</v>
      </c>
      <c r="AL981" s="93">
        <v>41015</v>
      </c>
      <c r="AM981" s="89" t="str">
        <f>IF(Q981="",IF(AO981="","TBD",IF(AO981="N/A","N/A",IF(ISNUMBER(AO981),"Complete","TBD"))),"N/A")</f>
        <v>Complete</v>
      </c>
      <c r="AN981" s="1">
        <v>41018</v>
      </c>
      <c r="AO981" s="93">
        <v>40926</v>
      </c>
      <c r="AP981" s="97" t="str">
        <f>IF(Q981="",IF(AK981="Complete",IF(AM981="TBD","Waiting on Router","Ready"),"Pending Fiber Completion"),"Removed")</f>
        <v>Ready</v>
      </c>
      <c r="AQ981" s="1">
        <v>41018</v>
      </c>
      <c r="AR981" s="4"/>
      <c r="AS981" s="9">
        <v>1</v>
      </c>
      <c r="AT981" s="1"/>
      <c r="AU981" s="1"/>
      <c r="AV981" s="4"/>
    </row>
    <row r="982" spans="1:48" ht="31.5">
      <c r="A982" s="2"/>
      <c r="B982" s="73" t="s">
        <v>2573</v>
      </c>
      <c r="C982" s="73" t="s">
        <v>200</v>
      </c>
      <c r="D982" s="73" t="s">
        <v>774</v>
      </c>
      <c r="E982" s="3" t="s">
        <v>2722</v>
      </c>
      <c r="F982" s="73" t="s">
        <v>6916</v>
      </c>
      <c r="G982" s="73" t="s">
        <v>4852</v>
      </c>
      <c r="H982" s="4" t="s">
        <v>1407</v>
      </c>
      <c r="I982" s="4" t="s">
        <v>1408</v>
      </c>
      <c r="J982" s="4">
        <v>26260</v>
      </c>
      <c r="K982" s="4" t="s">
        <v>2881</v>
      </c>
      <c r="L982" s="4" t="s">
        <v>3746</v>
      </c>
      <c r="M982" s="4" t="s">
        <v>2883</v>
      </c>
      <c r="N982" s="4" t="s">
        <v>4373</v>
      </c>
      <c r="O982" s="4">
        <v>410</v>
      </c>
      <c r="P982" s="3"/>
      <c r="Q982" s="4"/>
      <c r="R982" s="4" t="s">
        <v>2727</v>
      </c>
      <c r="S982" s="4" t="s">
        <v>2713</v>
      </c>
      <c r="T982" s="2">
        <v>40742</v>
      </c>
      <c r="U982" s="88" t="str">
        <f t="shared" si="174"/>
        <v>Y</v>
      </c>
      <c r="V982" s="88" t="str">
        <f t="shared" si="173"/>
        <v>Y</v>
      </c>
      <c r="W982" s="34">
        <v>19574.64</v>
      </c>
      <c r="X982" s="4" t="s">
        <v>2756</v>
      </c>
      <c r="Y982" s="2"/>
      <c r="Z982" s="2">
        <v>40749</v>
      </c>
      <c r="AA982" s="84" t="str">
        <f t="shared" si="175"/>
        <v>Y</v>
      </c>
      <c r="AB982" s="35">
        <v>2525</v>
      </c>
      <c r="AC982" s="15">
        <f t="shared" si="176"/>
        <v>2525</v>
      </c>
      <c r="AD982" s="2">
        <v>41091</v>
      </c>
      <c r="AE982" s="92" t="str">
        <f t="shared" si="177"/>
        <v>Complete</v>
      </c>
      <c r="AF982" s="2">
        <v>40999</v>
      </c>
      <c r="AG982" s="4" t="s">
        <v>2756</v>
      </c>
      <c r="AH982" s="89" t="str">
        <f t="shared" si="178"/>
        <v>No Build Required</v>
      </c>
      <c r="AI982" s="2" t="s">
        <v>4508</v>
      </c>
      <c r="AJ982" s="2" t="s">
        <v>4508</v>
      </c>
      <c r="AK982" s="84" t="str">
        <f>IF(Q982="",IF(U982="N","N/A",IF(AL982="","TBD",IF(AL982="N/A","N/A",IF(ISNUMBER(AL982),"Complete","")))),"Removed")</f>
        <v>Complete</v>
      </c>
      <c r="AL982" s="94">
        <v>40999</v>
      </c>
      <c r="AM982" s="89" t="str">
        <f>IF(Q982="",IF(AO982="","TBD",IF(AO982="N/A","N/A",IF(ISNUMBER(AO982),"Complete","TBD"))),"N/A")</f>
        <v>Complete</v>
      </c>
      <c r="AN982" s="1">
        <v>41180</v>
      </c>
      <c r="AO982" s="94">
        <v>41019</v>
      </c>
      <c r="AP982" s="97" t="str">
        <f>IF(Q982="",IF(AK982="Complete",IF(AM982="TBD","Waiting on Router","Ready"),"Pending Fiber Completion"),"Removed")</f>
        <v>Ready</v>
      </c>
      <c r="AQ982" s="1">
        <v>41180</v>
      </c>
      <c r="AR982" s="4"/>
      <c r="AS982" s="7">
        <v>1</v>
      </c>
      <c r="AT982" s="2"/>
      <c r="AU982" s="2"/>
      <c r="AV982" s="4"/>
    </row>
    <row r="983" spans="1:48">
      <c r="A983" s="2"/>
      <c r="B983" s="73" t="s">
        <v>2574</v>
      </c>
      <c r="C983" s="73" t="s">
        <v>200</v>
      </c>
      <c r="D983" s="73" t="s">
        <v>763</v>
      </c>
      <c r="E983" s="4" t="s">
        <v>2722</v>
      </c>
      <c r="F983" s="73" t="s">
        <v>571</v>
      </c>
      <c r="G983" s="73" t="s">
        <v>4852</v>
      </c>
      <c r="H983" s="4" t="s">
        <v>572</v>
      </c>
      <c r="I983" s="4" t="s">
        <v>70</v>
      </c>
      <c r="J983" s="4">
        <v>26287</v>
      </c>
      <c r="K983" s="4" t="s">
        <v>2880</v>
      </c>
      <c r="L983" s="4"/>
      <c r="M983" s="4"/>
      <c r="N983" s="4" t="s">
        <v>4119</v>
      </c>
      <c r="O983" s="4">
        <v>786</v>
      </c>
      <c r="P983" s="4"/>
      <c r="Q983" s="4"/>
      <c r="R983" s="4" t="s">
        <v>2727</v>
      </c>
      <c r="S983" s="4" t="s">
        <v>2712</v>
      </c>
      <c r="T983" s="2">
        <v>40742</v>
      </c>
      <c r="U983" s="86" t="str">
        <f t="shared" si="174"/>
        <v>Y</v>
      </c>
      <c r="V983" s="86" t="str">
        <f t="shared" si="173"/>
        <v>Y</v>
      </c>
      <c r="W983" s="34">
        <v>11463.61</v>
      </c>
      <c r="X983" s="4" t="s">
        <v>2756</v>
      </c>
      <c r="Y983" s="2"/>
      <c r="Z983" s="2">
        <v>40749</v>
      </c>
      <c r="AA983" s="84" t="str">
        <f t="shared" si="175"/>
        <v>Y</v>
      </c>
      <c r="AB983" s="35">
        <v>187</v>
      </c>
      <c r="AC983" s="15">
        <f t="shared" si="176"/>
        <v>187</v>
      </c>
      <c r="AD983" s="2">
        <v>41091</v>
      </c>
      <c r="AE983" s="92" t="str">
        <f t="shared" si="177"/>
        <v>Complete</v>
      </c>
      <c r="AF983" s="2">
        <v>41012</v>
      </c>
      <c r="AG983" s="4" t="s">
        <v>2756</v>
      </c>
      <c r="AH983" s="89" t="str">
        <f t="shared" si="178"/>
        <v>No Build Required</v>
      </c>
      <c r="AI983" s="2" t="s">
        <v>4508</v>
      </c>
      <c r="AJ983" s="2" t="s">
        <v>4508</v>
      </c>
      <c r="AK983" s="84" t="str">
        <f>IF(Q983="",IF(U983="N","N/A",IF(AL983="","TBD",IF(AL983="N/A","N/A",IF(ISNUMBER(AL983),"Complete","")))),"Removed")</f>
        <v>Complete</v>
      </c>
      <c r="AL983" s="94">
        <v>41012</v>
      </c>
      <c r="AM983" s="89" t="str">
        <f>IF(Q983="",IF(AO983="","TBD",IF(AO983="N/A","N/A",IF(ISNUMBER(AO983),"Complete","TBD"))),"N/A")</f>
        <v>Complete</v>
      </c>
      <c r="AN983" s="2">
        <v>41068</v>
      </c>
      <c r="AO983" s="94">
        <v>41046</v>
      </c>
      <c r="AP983" s="97" t="str">
        <f>IF(Q983="",IF(AK983="Complete",IF(AM983="TBD","Waiting on Router","Ready"),"Pending Fiber Completion"),"Removed")</f>
        <v>Ready</v>
      </c>
      <c r="AQ983" s="2">
        <v>41068</v>
      </c>
      <c r="AR983" s="4"/>
      <c r="AS983" s="7">
        <v>1</v>
      </c>
      <c r="AT983" s="2"/>
      <c r="AU983" s="2"/>
      <c r="AV983" s="4"/>
    </row>
    <row r="984" spans="1:48">
      <c r="A984" s="2"/>
      <c r="B984" s="73" t="s">
        <v>2575</v>
      </c>
      <c r="C984" s="73" t="s">
        <v>200</v>
      </c>
      <c r="D984" s="73" t="s">
        <v>763</v>
      </c>
      <c r="E984" s="4" t="s">
        <v>2722</v>
      </c>
      <c r="F984" s="73" t="s">
        <v>582</v>
      </c>
      <c r="G984" s="73" t="s">
        <v>4852</v>
      </c>
      <c r="H984" s="4" t="s">
        <v>583</v>
      </c>
      <c r="I984" s="4" t="s">
        <v>584</v>
      </c>
      <c r="J984" s="4">
        <v>26292</v>
      </c>
      <c r="K984" s="4" t="s">
        <v>2879</v>
      </c>
      <c r="L984" s="4"/>
      <c r="M984" s="4"/>
      <c r="N984" s="4" t="s">
        <v>4156</v>
      </c>
      <c r="O984" s="4">
        <v>806</v>
      </c>
      <c r="P984" s="4"/>
      <c r="Q984" s="4"/>
      <c r="R984" s="4" t="s">
        <v>2727</v>
      </c>
      <c r="S984" s="4" t="s">
        <v>2712</v>
      </c>
      <c r="T984" s="2">
        <v>40742</v>
      </c>
      <c r="U984" s="86" t="str">
        <f t="shared" si="174"/>
        <v>Y</v>
      </c>
      <c r="V984" s="86" t="str">
        <f t="shared" si="173"/>
        <v>Y</v>
      </c>
      <c r="W984" s="34">
        <v>12392.85</v>
      </c>
      <c r="X984" s="4" t="s">
        <v>2756</v>
      </c>
      <c r="Y984" s="2"/>
      <c r="Z984" s="2">
        <v>40749</v>
      </c>
      <c r="AA984" s="84" t="str">
        <f t="shared" si="175"/>
        <v>Y</v>
      </c>
      <c r="AB984" s="35">
        <v>755</v>
      </c>
      <c r="AC984" s="15">
        <f t="shared" si="176"/>
        <v>755</v>
      </c>
      <c r="AD984" s="2">
        <v>41091</v>
      </c>
      <c r="AE984" s="92" t="str">
        <f t="shared" si="177"/>
        <v>Complete</v>
      </c>
      <c r="AF984" s="2">
        <v>41003</v>
      </c>
      <c r="AG984" s="4" t="s">
        <v>2756</v>
      </c>
      <c r="AH984" s="89" t="str">
        <f t="shared" si="178"/>
        <v>No Build Required</v>
      </c>
      <c r="AI984" s="2" t="s">
        <v>4508</v>
      </c>
      <c r="AJ984" s="2" t="s">
        <v>4508</v>
      </c>
      <c r="AK984" s="84" t="str">
        <f>IF(Q984="",IF(U984="N","N/A",IF(AL984="","TBD",IF(AL984="N/A","N/A",IF(ISNUMBER(AL984),"Complete","")))),"Removed")</f>
        <v>Complete</v>
      </c>
      <c r="AL984" s="94">
        <v>41003</v>
      </c>
      <c r="AM984" s="89" t="str">
        <f>IF(Q984="",IF(AO984="","TBD",IF(AO984="N/A","N/A",IF(ISNUMBER(AO984),"Complete","TBD"))),"N/A")</f>
        <v>Complete</v>
      </c>
      <c r="AN984" s="1">
        <v>41124</v>
      </c>
      <c r="AO984" s="94">
        <v>41079</v>
      </c>
      <c r="AP984" s="97" t="str">
        <f>IF(Q984="",IF(AK984="Complete",IF(AM984="TBD","Waiting on Router","Ready"),"Pending Fiber Completion"),"Removed")</f>
        <v>Ready</v>
      </c>
      <c r="AQ984" s="1">
        <v>41124</v>
      </c>
      <c r="AR984" s="4"/>
      <c r="AS984" s="7">
        <v>1</v>
      </c>
      <c r="AT984" s="2"/>
      <c r="AU984" s="2"/>
      <c r="AV984" s="4"/>
    </row>
    <row r="985" spans="1:48">
      <c r="A985" s="1"/>
      <c r="B985" s="74" t="s">
        <v>2576</v>
      </c>
      <c r="C985" s="74" t="s">
        <v>200</v>
      </c>
      <c r="D985" s="74" t="s">
        <v>761</v>
      </c>
      <c r="E985" s="9" t="s">
        <v>2722</v>
      </c>
      <c r="F985" s="79" t="s">
        <v>201</v>
      </c>
      <c r="G985" s="74" t="s">
        <v>4852</v>
      </c>
      <c r="H985" s="9" t="s">
        <v>751</v>
      </c>
      <c r="I985" s="9" t="s">
        <v>70</v>
      </c>
      <c r="J985" s="9">
        <v>26287</v>
      </c>
      <c r="K985" s="9" t="s">
        <v>2878</v>
      </c>
      <c r="L985" s="7" t="s">
        <v>3946</v>
      </c>
      <c r="M985" s="9" t="s">
        <v>3947</v>
      </c>
      <c r="N985" s="9" t="s">
        <v>4630</v>
      </c>
      <c r="O985" s="9">
        <v>1367</v>
      </c>
      <c r="P985" s="9"/>
      <c r="Q985" s="7"/>
      <c r="R985" s="7" t="s">
        <v>2727</v>
      </c>
      <c r="S985" s="9"/>
      <c r="T985" s="1">
        <v>40742</v>
      </c>
      <c r="U985" s="87" t="str">
        <f t="shared" si="174"/>
        <v>Y</v>
      </c>
      <c r="V985" s="87" t="str">
        <f t="shared" si="173"/>
        <v>Y</v>
      </c>
      <c r="W985" s="32">
        <v>11249.43</v>
      </c>
      <c r="X985" s="9" t="s">
        <v>2756</v>
      </c>
      <c r="Y985" s="1"/>
      <c r="Z985" s="1">
        <v>40749</v>
      </c>
      <c r="AA985" s="84" t="str">
        <f t="shared" si="175"/>
        <v>Y</v>
      </c>
      <c r="AB985" s="33">
        <v>259</v>
      </c>
      <c r="AC985" s="15">
        <f t="shared" si="176"/>
        <v>259</v>
      </c>
      <c r="AD985" s="1">
        <v>41091</v>
      </c>
      <c r="AE985" s="92" t="str">
        <f t="shared" si="177"/>
        <v>Complete</v>
      </c>
      <c r="AF985" s="1">
        <v>41015</v>
      </c>
      <c r="AG985" s="9" t="s">
        <v>2756</v>
      </c>
      <c r="AH985" s="89" t="str">
        <f t="shared" si="178"/>
        <v>No Build Required</v>
      </c>
      <c r="AI985" s="2" t="s">
        <v>4508</v>
      </c>
      <c r="AJ985" s="2" t="s">
        <v>4508</v>
      </c>
      <c r="AK985" s="84" t="str">
        <f>IF(Q985="",IF(U985="N","N/A",IF(AL985="","TBD",IF(AL985="N/A","N/A",IF(ISNUMBER(AL985),"Complete","")))),"Removed")</f>
        <v>Complete</v>
      </c>
      <c r="AL985" s="93">
        <v>41015</v>
      </c>
      <c r="AM985" s="89" t="str">
        <f>IF(Q985="",IF(AO985="","TBD",IF(AO985="N/A","N/A",IF(ISNUMBER(AO985),"Complete","TBD"))),"N/A")</f>
        <v>Complete</v>
      </c>
      <c r="AN985" s="1">
        <v>41018</v>
      </c>
      <c r="AO985" s="93">
        <v>40932</v>
      </c>
      <c r="AP985" s="97" t="str">
        <f>IF(Q985="",IF(AK985="Complete",IF(AM985="TBD","Waiting on Router","Ready"),"Pending Fiber Completion"),"Removed")</f>
        <v>Ready</v>
      </c>
      <c r="AQ985" s="1">
        <v>41018</v>
      </c>
      <c r="AR985" s="7"/>
      <c r="AS985" s="9">
        <v>1</v>
      </c>
      <c r="AT985" s="1"/>
      <c r="AU985" s="1"/>
      <c r="AV985" s="7"/>
    </row>
    <row r="986" spans="1:48">
      <c r="A986" s="1"/>
      <c r="B986" s="72" t="s">
        <v>2577</v>
      </c>
      <c r="C986" s="72" t="s">
        <v>200</v>
      </c>
      <c r="D986" s="72" t="s">
        <v>710</v>
      </c>
      <c r="E986" s="8" t="s">
        <v>2722</v>
      </c>
      <c r="F986" s="73" t="s">
        <v>4844</v>
      </c>
      <c r="G986" s="72" t="s">
        <v>4852</v>
      </c>
      <c r="H986" s="8" t="s">
        <v>772</v>
      </c>
      <c r="I986" s="8" t="s">
        <v>70</v>
      </c>
      <c r="J986" s="8">
        <v>26287</v>
      </c>
      <c r="K986" s="8" t="s">
        <v>2877</v>
      </c>
      <c r="L986" s="4" t="s">
        <v>3843</v>
      </c>
      <c r="M986" s="8" t="s">
        <v>3844</v>
      </c>
      <c r="N986" s="8" t="s">
        <v>4313</v>
      </c>
      <c r="O986" s="8">
        <v>1079</v>
      </c>
      <c r="P986" s="8"/>
      <c r="Q986" s="4"/>
      <c r="R986" s="4" t="s">
        <v>2727</v>
      </c>
      <c r="S986" s="8" t="s">
        <v>2714</v>
      </c>
      <c r="T986" s="1">
        <v>40742</v>
      </c>
      <c r="U986" s="77" t="str">
        <f t="shared" si="174"/>
        <v>Y</v>
      </c>
      <c r="V986" s="77" t="str">
        <f t="shared" si="173"/>
        <v>Y</v>
      </c>
      <c r="W986" s="32">
        <v>13104.39</v>
      </c>
      <c r="X986" s="8" t="s">
        <v>2756</v>
      </c>
      <c r="Y986" s="1"/>
      <c r="Z986" s="1">
        <v>40749</v>
      </c>
      <c r="AA986" s="84" t="str">
        <f t="shared" si="175"/>
        <v>Y</v>
      </c>
      <c r="AB986" s="33">
        <v>1217</v>
      </c>
      <c r="AC986" s="15">
        <f t="shared" si="176"/>
        <v>1217</v>
      </c>
      <c r="AD986" s="1">
        <v>41091</v>
      </c>
      <c r="AE986" s="92" t="str">
        <f t="shared" si="177"/>
        <v>Complete</v>
      </c>
      <c r="AF986" s="1">
        <v>41015</v>
      </c>
      <c r="AG986" s="8" t="s">
        <v>697</v>
      </c>
      <c r="AH986" s="89" t="str">
        <f t="shared" si="178"/>
        <v>Complete</v>
      </c>
      <c r="AI986" s="1">
        <v>41108</v>
      </c>
      <c r="AJ986" s="1">
        <v>41313</v>
      </c>
      <c r="AK986" s="84" t="str">
        <f>IF(Q986="",IF(U986="N","N/A",IF(AL986="","TBD",IF(AL986="N/A","N/A",IF(ISNUMBER(AL986),"Complete","")))),"Removed")</f>
        <v>Complete</v>
      </c>
      <c r="AL986" s="94">
        <v>41309</v>
      </c>
      <c r="AM986" s="89" t="str">
        <f>IF(Q986="",IF(AO986="","TBD",IF(AO986="N/A","N/A",IF(ISNUMBER(AO986),"Complete","TBD"))),"N/A")</f>
        <v>Complete</v>
      </c>
      <c r="AN986" s="1"/>
      <c r="AO986" s="93">
        <v>40891</v>
      </c>
      <c r="AP986" s="97" t="str">
        <f>IF(Q986="",IF(AK986="Complete",IF(AM986="TBD","Waiting on Router","Ready"),"Pending Fiber Completion"),"Removed")</f>
        <v>Ready</v>
      </c>
      <c r="AQ986" s="1"/>
      <c r="AR986" s="4" t="s">
        <v>4916</v>
      </c>
      <c r="AS986" s="9">
        <v>1</v>
      </c>
      <c r="AT986" s="1"/>
      <c r="AU986" s="1"/>
      <c r="AV986" s="4"/>
    </row>
    <row r="987" spans="1:48">
      <c r="A987" s="13"/>
      <c r="B987" s="72" t="s">
        <v>5163</v>
      </c>
      <c r="C987" s="72" t="s">
        <v>200</v>
      </c>
      <c r="D987" s="72" t="s">
        <v>4566</v>
      </c>
      <c r="E987" s="8" t="s">
        <v>2722</v>
      </c>
      <c r="F987" s="82" t="s">
        <v>5118</v>
      </c>
      <c r="G987" s="81" t="s">
        <v>4851</v>
      </c>
      <c r="H987" s="38" t="s">
        <v>6501</v>
      </c>
      <c r="I987" s="6" t="s">
        <v>1308</v>
      </c>
      <c r="J987" s="6">
        <v>26269</v>
      </c>
      <c r="K987" s="6"/>
      <c r="L987" s="11"/>
      <c r="M987" s="6"/>
      <c r="N987" s="6" t="s">
        <v>6502</v>
      </c>
      <c r="O987" s="6">
        <v>1162</v>
      </c>
      <c r="P987" s="6"/>
      <c r="Q987" s="11"/>
      <c r="R987" s="11" t="s">
        <v>5222</v>
      </c>
      <c r="S987" s="6"/>
      <c r="T987" s="13"/>
      <c r="U987" s="77" t="str">
        <f t="shared" si="174"/>
        <v>N</v>
      </c>
      <c r="V987" s="77" t="str">
        <f t="shared" si="173"/>
        <v>N/A</v>
      </c>
      <c r="W987" s="22"/>
      <c r="X987" s="8" t="s">
        <v>4508</v>
      </c>
      <c r="Y987" s="13"/>
      <c r="Z987" s="13"/>
      <c r="AA987" s="84" t="str">
        <f t="shared" si="175"/>
        <v>N/A</v>
      </c>
      <c r="AB987" s="23">
        <v>0</v>
      </c>
      <c r="AC987" s="15">
        <f t="shared" si="176"/>
        <v>0</v>
      </c>
      <c r="AD987" s="13"/>
      <c r="AE987" s="92" t="str">
        <f t="shared" si="177"/>
        <v>N/A</v>
      </c>
      <c r="AF987" s="13"/>
      <c r="AG987" s="6" t="s">
        <v>2756</v>
      </c>
      <c r="AH987" s="89" t="str">
        <f t="shared" si="178"/>
        <v>No Build Required</v>
      </c>
      <c r="AI987" s="2" t="s">
        <v>4508</v>
      </c>
      <c r="AJ987" s="2" t="s">
        <v>4508</v>
      </c>
      <c r="AK987" s="84" t="str">
        <f>IF(Q987="",IF(U987="N","N/A",IF(AL987="","TBD",IF(AL987="N/A","N/A",IF(ISNUMBER(AL987),"Complete","")))),"Removed")</f>
        <v>N/A</v>
      </c>
      <c r="AL987" s="95" t="s">
        <v>4508</v>
      </c>
      <c r="AM987" s="89" t="str">
        <f>IF(Q987="",IF(AO987="","TBD",IF(AO987="N/A","N/A",IF(ISNUMBER(AO987),"Complete","TBD"))),"N/A")</f>
        <v>Complete</v>
      </c>
      <c r="AN987" s="13"/>
      <c r="AO987" s="95">
        <v>41317</v>
      </c>
      <c r="AP987" s="97" t="str">
        <f>IF(Q987="",IF(AK987="N/A",IF(AM987="TBD","Waiting on Router","Ready"),"TBD"),"Removed")</f>
        <v>Ready</v>
      </c>
      <c r="AQ987" s="13"/>
      <c r="AR987" s="11"/>
      <c r="AS987" s="11">
        <v>2</v>
      </c>
      <c r="AT987" s="13"/>
      <c r="AU987" s="13"/>
      <c r="AV987" s="11"/>
    </row>
    <row r="988" spans="1:48">
      <c r="A988" s="1"/>
      <c r="B988" s="72" t="s">
        <v>2578</v>
      </c>
      <c r="C988" s="72" t="s">
        <v>182</v>
      </c>
      <c r="D988" s="72" t="s">
        <v>1453</v>
      </c>
      <c r="E988" s="19" t="s">
        <v>2720</v>
      </c>
      <c r="F988" s="73" t="s">
        <v>1499</v>
      </c>
      <c r="G988" s="72" t="s">
        <v>4852</v>
      </c>
      <c r="H988" s="8" t="s">
        <v>1543</v>
      </c>
      <c r="I988" s="8" t="s">
        <v>139</v>
      </c>
      <c r="J988" s="8">
        <v>26149</v>
      </c>
      <c r="K988" s="8" t="s">
        <v>2876</v>
      </c>
      <c r="L988" s="4"/>
      <c r="M988" s="8"/>
      <c r="N988" s="8" t="s">
        <v>4260</v>
      </c>
      <c r="O988" s="8">
        <v>577</v>
      </c>
      <c r="P988" s="19" t="s">
        <v>4872</v>
      </c>
      <c r="Q988" s="4"/>
      <c r="R988" s="4" t="s">
        <v>2727</v>
      </c>
      <c r="S988" s="8" t="s">
        <v>2712</v>
      </c>
      <c r="T988" s="1">
        <v>40856</v>
      </c>
      <c r="U988" s="84" t="str">
        <f t="shared" si="174"/>
        <v>Y</v>
      </c>
      <c r="V988" s="84" t="str">
        <f t="shared" si="173"/>
        <v>Y</v>
      </c>
      <c r="W988" s="32">
        <v>13917.04</v>
      </c>
      <c r="X988" s="8" t="s">
        <v>2756</v>
      </c>
      <c r="Y988" s="1"/>
      <c r="Z988" s="1">
        <v>40863</v>
      </c>
      <c r="AA988" s="84" t="str">
        <f t="shared" si="175"/>
        <v>Y</v>
      </c>
      <c r="AB988" s="33">
        <v>1600</v>
      </c>
      <c r="AC988" s="15">
        <f t="shared" si="176"/>
        <v>1600</v>
      </c>
      <c r="AD988" s="1">
        <v>40909</v>
      </c>
      <c r="AE988" s="92" t="str">
        <f t="shared" si="177"/>
        <v>Complete</v>
      </c>
      <c r="AF988" s="1">
        <v>40897</v>
      </c>
      <c r="AG988" s="8" t="s">
        <v>2756</v>
      </c>
      <c r="AH988" s="89" t="str">
        <f t="shared" si="178"/>
        <v>No Build Required</v>
      </c>
      <c r="AI988" s="2" t="s">
        <v>4508</v>
      </c>
      <c r="AJ988" s="2" t="s">
        <v>4508</v>
      </c>
      <c r="AK988" s="84" t="str">
        <f>IF(Q988="",IF(U988="N","N/A",IF(AL988="","TBD",IF(AL988="N/A","N/A",IF(ISNUMBER(AL988),"Complete","")))),"Removed")</f>
        <v>Complete</v>
      </c>
      <c r="AL988" s="93">
        <v>40897</v>
      </c>
      <c r="AM988" s="89" t="str">
        <f>IF(Q988="",IF(AO988="","TBD",IF(AO988="N/A","N/A",IF(ISNUMBER(AO988),"Complete","TBD"))),"N/A")</f>
        <v>Complete</v>
      </c>
      <c r="AN988" s="1">
        <v>41131</v>
      </c>
      <c r="AO988" s="93">
        <v>41123</v>
      </c>
      <c r="AP988" s="97" t="str">
        <f>IF(Q988="",IF(AK988="Complete",IF(AM988="TBD","Waiting on Router","Ready"),"Pending Fiber Completion"),"Removed")</f>
        <v>Ready</v>
      </c>
      <c r="AQ988" s="1">
        <v>41131</v>
      </c>
      <c r="AR988" s="4"/>
      <c r="AS988" s="9">
        <v>1</v>
      </c>
      <c r="AT988" s="1"/>
      <c r="AU988" s="1"/>
      <c r="AV988" s="4"/>
    </row>
    <row r="989" spans="1:48" ht="31.5">
      <c r="A989" s="1"/>
      <c r="B989" s="72" t="s">
        <v>2579</v>
      </c>
      <c r="C989" s="72" t="s">
        <v>182</v>
      </c>
      <c r="D989" s="72" t="s">
        <v>774</v>
      </c>
      <c r="E989" s="18" t="s">
        <v>2720</v>
      </c>
      <c r="F989" s="73" t="s">
        <v>1313</v>
      </c>
      <c r="G989" s="72" t="s">
        <v>4852</v>
      </c>
      <c r="H989" s="8" t="s">
        <v>1314</v>
      </c>
      <c r="I989" s="8" t="s">
        <v>664</v>
      </c>
      <c r="J989" s="8">
        <v>26175</v>
      </c>
      <c r="K989" s="8" t="s">
        <v>2875</v>
      </c>
      <c r="L989" s="4" t="s">
        <v>3747</v>
      </c>
      <c r="M989" s="8" t="s">
        <v>3748</v>
      </c>
      <c r="N989" s="8" t="s">
        <v>3464</v>
      </c>
      <c r="O989" s="8">
        <v>245</v>
      </c>
      <c r="P989" s="18"/>
      <c r="Q989" s="4"/>
      <c r="R989" s="4" t="s">
        <v>2727</v>
      </c>
      <c r="S989" s="8" t="s">
        <v>2713</v>
      </c>
      <c r="T989" s="1">
        <v>40856</v>
      </c>
      <c r="U989" s="85" t="str">
        <f t="shared" si="174"/>
        <v>Y</v>
      </c>
      <c r="V989" s="85" t="str">
        <f t="shared" si="173"/>
        <v>Y</v>
      </c>
      <c r="W989" s="32">
        <v>18574.990000000002</v>
      </c>
      <c r="X989" s="8" t="s">
        <v>2756</v>
      </c>
      <c r="Y989" s="1"/>
      <c r="Z989" s="1">
        <v>40863</v>
      </c>
      <c r="AA989" s="84" t="str">
        <f t="shared" si="175"/>
        <v>Y</v>
      </c>
      <c r="AB989" s="33">
        <v>3050</v>
      </c>
      <c r="AC989" s="15">
        <f t="shared" si="176"/>
        <v>3050</v>
      </c>
      <c r="AD989" s="1">
        <v>40909</v>
      </c>
      <c r="AE989" s="92" t="str">
        <f t="shared" si="177"/>
        <v>Complete</v>
      </c>
      <c r="AF989" s="1">
        <v>40883</v>
      </c>
      <c r="AG989" s="8" t="s">
        <v>2756</v>
      </c>
      <c r="AH989" s="89" t="str">
        <f t="shared" si="178"/>
        <v>No Build Required</v>
      </c>
      <c r="AI989" s="2" t="s">
        <v>4508</v>
      </c>
      <c r="AJ989" s="2" t="s">
        <v>4508</v>
      </c>
      <c r="AK989" s="84" t="str">
        <f>IF(Q989="",IF(U989="N","N/A",IF(AL989="","TBD",IF(AL989="N/A","N/A",IF(ISNUMBER(AL989),"Complete","")))),"Removed")</f>
        <v>Complete</v>
      </c>
      <c r="AL989" s="93">
        <v>40883</v>
      </c>
      <c r="AM989" s="89" t="str">
        <f>IF(Q989="",IF(AO989="","TBD",IF(AO989="N/A","N/A",IF(ISNUMBER(AO989),"Complete","TBD"))),"N/A")</f>
        <v>Complete</v>
      </c>
      <c r="AN989" s="1">
        <v>41047</v>
      </c>
      <c r="AO989" s="93">
        <v>41195</v>
      </c>
      <c r="AP989" s="97" t="str">
        <f>IF(Q989="",IF(AK989="Complete",IF(AM989="TBD","Waiting on Router","Ready"),"Pending Fiber Completion"),"Removed")</f>
        <v>Ready</v>
      </c>
      <c r="AQ989" s="1">
        <v>41047</v>
      </c>
      <c r="AR989" s="4"/>
      <c r="AS989" s="9">
        <v>1</v>
      </c>
      <c r="AT989" s="1"/>
      <c r="AU989" s="1"/>
      <c r="AV989" s="4"/>
    </row>
    <row r="990" spans="1:48" ht="63">
      <c r="A990" s="1"/>
      <c r="B990" s="72" t="s">
        <v>2580</v>
      </c>
      <c r="C990" s="72" t="s">
        <v>182</v>
      </c>
      <c r="D990" s="72" t="s">
        <v>774</v>
      </c>
      <c r="E990" s="18" t="s">
        <v>2720</v>
      </c>
      <c r="F990" s="73" t="s">
        <v>1315</v>
      </c>
      <c r="G990" s="72" t="s">
        <v>4852</v>
      </c>
      <c r="H990" s="8" t="s">
        <v>1316</v>
      </c>
      <c r="I990" s="8" t="s">
        <v>139</v>
      </c>
      <c r="J990" s="8">
        <v>26149</v>
      </c>
      <c r="K990" s="8" t="s">
        <v>2874</v>
      </c>
      <c r="L990" s="4" t="s">
        <v>3747</v>
      </c>
      <c r="M990" s="8" t="s">
        <v>3748</v>
      </c>
      <c r="N990" s="8" t="s">
        <v>3465</v>
      </c>
      <c r="O990" s="8">
        <v>246</v>
      </c>
      <c r="P990" s="18"/>
      <c r="Q990" s="4"/>
      <c r="R990" s="4" t="s">
        <v>2727</v>
      </c>
      <c r="S990" s="8" t="s">
        <v>2713</v>
      </c>
      <c r="T990" s="1">
        <v>40877</v>
      </c>
      <c r="U990" s="85" t="str">
        <f t="shared" si="174"/>
        <v>Y</v>
      </c>
      <c r="V990" s="85" t="str">
        <f t="shared" si="173"/>
        <v>Y</v>
      </c>
      <c r="W990" s="32">
        <v>27250.16</v>
      </c>
      <c r="X990" s="8" t="s">
        <v>2756</v>
      </c>
      <c r="Y990" s="1"/>
      <c r="Z990" s="1">
        <v>41008</v>
      </c>
      <c r="AA990" s="84" t="str">
        <f t="shared" si="175"/>
        <v>Y</v>
      </c>
      <c r="AB990" s="33">
        <v>1429</v>
      </c>
      <c r="AC990" s="15">
        <f t="shared" si="176"/>
        <v>1429</v>
      </c>
      <c r="AD990" s="1">
        <v>40969</v>
      </c>
      <c r="AE990" s="92" t="str">
        <f t="shared" si="177"/>
        <v>Complete</v>
      </c>
      <c r="AF990" s="1">
        <v>41045</v>
      </c>
      <c r="AG990" s="8" t="s">
        <v>697</v>
      </c>
      <c r="AH990" s="89" t="str">
        <f t="shared" si="178"/>
        <v>Complete</v>
      </c>
      <c r="AI990" s="1">
        <v>41142</v>
      </c>
      <c r="AJ990" s="1">
        <v>41172</v>
      </c>
      <c r="AK990" s="84" t="str">
        <f>IF(Q990="",IF(U990="N","N/A",IF(AL990="","TBD",IF(AL990="N/A","N/A",IF(ISNUMBER(AL990),"Complete","")))),"Removed")</f>
        <v>Complete</v>
      </c>
      <c r="AL990" s="94">
        <v>41194</v>
      </c>
      <c r="AM990" s="89" t="str">
        <f>IF(Q990="",IF(AO990="","TBD",IF(AO990="N/A","N/A",IF(ISNUMBER(AO990),"Complete","TBD"))),"N/A")</f>
        <v>Complete</v>
      </c>
      <c r="AN990" s="1"/>
      <c r="AO990" s="93">
        <v>41195</v>
      </c>
      <c r="AP990" s="97" t="str">
        <f>IF(Q990="",IF(AK990="Complete",IF(AM990="TBD","Waiting on Router","Ready"),"Pending Fiber Completion"),"Removed")</f>
        <v>Ready</v>
      </c>
      <c r="AQ990" s="1"/>
      <c r="AR990" s="4" t="s">
        <v>4899</v>
      </c>
      <c r="AS990" s="9">
        <v>1</v>
      </c>
      <c r="AT990" s="1"/>
      <c r="AU990" s="1"/>
      <c r="AV990" s="4"/>
    </row>
    <row r="991" spans="1:48" ht="63">
      <c r="A991" s="1"/>
      <c r="B991" s="72" t="s">
        <v>2581</v>
      </c>
      <c r="C991" s="72" t="s">
        <v>182</v>
      </c>
      <c r="D991" s="72" t="s">
        <v>774</v>
      </c>
      <c r="E991" s="18" t="s">
        <v>2720</v>
      </c>
      <c r="F991" s="73" t="s">
        <v>1317</v>
      </c>
      <c r="G991" s="72" t="s">
        <v>4852</v>
      </c>
      <c r="H991" s="8" t="s">
        <v>1318</v>
      </c>
      <c r="I991" s="8" t="s">
        <v>664</v>
      </c>
      <c r="J991" s="8">
        <v>26175</v>
      </c>
      <c r="K991" s="8" t="s">
        <v>2873</v>
      </c>
      <c r="L991" s="4" t="s">
        <v>3747</v>
      </c>
      <c r="M991" s="8" t="s">
        <v>3748</v>
      </c>
      <c r="N991" s="8" t="s">
        <v>3466</v>
      </c>
      <c r="O991" s="8">
        <v>247</v>
      </c>
      <c r="P991" s="18"/>
      <c r="Q991" s="4"/>
      <c r="R991" s="4" t="s">
        <v>2727</v>
      </c>
      <c r="S991" s="8" t="s">
        <v>2713</v>
      </c>
      <c r="T991" s="1">
        <v>40864</v>
      </c>
      <c r="U991" s="85" t="str">
        <f t="shared" si="174"/>
        <v>Y</v>
      </c>
      <c r="V991" s="85" t="str">
        <f t="shared" si="173"/>
        <v>Y</v>
      </c>
      <c r="W991" s="32">
        <v>23078.43</v>
      </c>
      <c r="X991" s="8" t="s">
        <v>2756</v>
      </c>
      <c r="Y991" s="1"/>
      <c r="Z991" s="1">
        <v>41008</v>
      </c>
      <c r="AA991" s="84" t="str">
        <f t="shared" si="175"/>
        <v>Y</v>
      </c>
      <c r="AB991" s="33">
        <v>3750</v>
      </c>
      <c r="AC991" s="15">
        <f t="shared" si="176"/>
        <v>3750</v>
      </c>
      <c r="AD991" s="1">
        <v>40969</v>
      </c>
      <c r="AE991" s="92" t="str">
        <f t="shared" si="177"/>
        <v>Complete</v>
      </c>
      <c r="AF991" s="1">
        <v>41047</v>
      </c>
      <c r="AG991" s="8" t="s">
        <v>697</v>
      </c>
      <c r="AH991" s="89" t="str">
        <f t="shared" si="178"/>
        <v>Complete</v>
      </c>
      <c r="AI991" s="1">
        <v>41142</v>
      </c>
      <c r="AJ991" s="1">
        <v>41158</v>
      </c>
      <c r="AK991" s="84" t="str">
        <f>IF(Q991="",IF(U991="N","N/A",IF(AL991="","TBD",IF(AL991="N/A","N/A",IF(ISNUMBER(AL991),"Complete","")))),"Removed")</f>
        <v>Complete</v>
      </c>
      <c r="AL991" s="94">
        <v>41176</v>
      </c>
      <c r="AM991" s="89" t="str">
        <f>IF(Q991="",IF(AO991="","TBD",IF(AO991="N/A","N/A",IF(ISNUMBER(AO991),"Complete","TBD"))),"N/A")</f>
        <v>Complete</v>
      </c>
      <c r="AN991" s="1">
        <v>41180</v>
      </c>
      <c r="AO991" s="93">
        <v>41195</v>
      </c>
      <c r="AP991" s="97" t="str">
        <f>IF(Q991="",IF(AK991="Complete",IF(AM991="TBD","Waiting on Router","Ready"),"Pending Fiber Completion"),"Removed")</f>
        <v>Ready</v>
      </c>
      <c r="AQ991" s="1">
        <v>41180</v>
      </c>
      <c r="AR991" s="4" t="s">
        <v>4900</v>
      </c>
      <c r="AS991" s="9">
        <v>1</v>
      </c>
      <c r="AT991" s="1"/>
      <c r="AU991" s="1"/>
      <c r="AV991" s="4"/>
    </row>
    <row r="992" spans="1:48" ht="126">
      <c r="A992" s="2"/>
      <c r="B992" s="73" t="s">
        <v>2582</v>
      </c>
      <c r="C992" s="73" t="s">
        <v>182</v>
      </c>
      <c r="D992" s="73" t="s">
        <v>763</v>
      </c>
      <c r="E992" s="4" t="s">
        <v>2720</v>
      </c>
      <c r="F992" s="73" t="s">
        <v>637</v>
      </c>
      <c r="G992" s="73" t="s">
        <v>4852</v>
      </c>
      <c r="H992" s="4" t="s">
        <v>638</v>
      </c>
      <c r="I992" s="4" t="s">
        <v>139</v>
      </c>
      <c r="J992" s="4">
        <v>26149</v>
      </c>
      <c r="K992" s="4" t="s">
        <v>2872</v>
      </c>
      <c r="L992" s="4"/>
      <c r="M992" s="4"/>
      <c r="N992" s="4" t="s">
        <v>4205</v>
      </c>
      <c r="O992" s="4">
        <v>731</v>
      </c>
      <c r="P992" s="4"/>
      <c r="Q992" s="4"/>
      <c r="R992" s="4" t="s">
        <v>2727</v>
      </c>
      <c r="S992" s="4" t="s">
        <v>2712</v>
      </c>
      <c r="T992" s="2">
        <v>40865</v>
      </c>
      <c r="U992" s="86" t="str">
        <f t="shared" si="174"/>
        <v>Y</v>
      </c>
      <c r="V992" s="86" t="str">
        <f t="shared" si="173"/>
        <v>Y</v>
      </c>
      <c r="W992" s="34">
        <v>8505.34</v>
      </c>
      <c r="X992" s="4" t="s">
        <v>2756</v>
      </c>
      <c r="Y992" s="2"/>
      <c r="Z992" s="2">
        <v>41008</v>
      </c>
      <c r="AA992" s="84" t="str">
        <f t="shared" si="175"/>
        <v>Y</v>
      </c>
      <c r="AB992" s="35">
        <v>960</v>
      </c>
      <c r="AC992" s="15">
        <f t="shared" si="176"/>
        <v>960</v>
      </c>
      <c r="AD992" s="2">
        <v>40969</v>
      </c>
      <c r="AE992" s="92" t="str">
        <f t="shared" si="177"/>
        <v>Complete</v>
      </c>
      <c r="AF992" s="2">
        <v>41052</v>
      </c>
      <c r="AG992" s="4" t="s">
        <v>697</v>
      </c>
      <c r="AH992" s="89" t="str">
        <f t="shared" si="178"/>
        <v>Complete</v>
      </c>
      <c r="AI992" s="2" t="s">
        <v>4508</v>
      </c>
      <c r="AJ992" s="2">
        <v>41326</v>
      </c>
      <c r="AK992" s="84" t="str">
        <f>IF(Q992="",IF(U992="N","N/A",IF(AL992="","TBD",IF(AL992="N/A","N/A",IF(ISNUMBER(AL992),"Complete","")))),"Removed")</f>
        <v>Complete</v>
      </c>
      <c r="AL992" s="94">
        <v>41052</v>
      </c>
      <c r="AM992" s="89" t="str">
        <f>IF(Q992="",IF(AO992="","TBD",IF(AO992="N/A","N/A",IF(ISNUMBER(AO992),"Complete","TBD"))),"N/A")</f>
        <v>Complete</v>
      </c>
      <c r="AN992" s="2"/>
      <c r="AO992" s="94">
        <v>40931</v>
      </c>
      <c r="AP992" s="97" t="str">
        <f>IF(Q992="",IF(AK992="Complete",IF(AM992="TBD","Waiting on Router","Ready"),"Pending Fiber Completion"),"Removed")</f>
        <v>Ready</v>
      </c>
      <c r="AQ992" s="2"/>
      <c r="AR992" s="4" t="s">
        <v>5242</v>
      </c>
      <c r="AS992" s="7">
        <v>1</v>
      </c>
      <c r="AT992" s="2"/>
      <c r="AU992" s="2"/>
      <c r="AV992" s="4"/>
    </row>
    <row r="993" spans="1:48">
      <c r="A993" s="2"/>
      <c r="B993" s="73" t="s">
        <v>2583</v>
      </c>
      <c r="C993" s="73" t="s">
        <v>182</v>
      </c>
      <c r="D993" s="73" t="s">
        <v>763</v>
      </c>
      <c r="E993" s="4" t="s">
        <v>2720</v>
      </c>
      <c r="F993" s="73" t="s">
        <v>662</v>
      </c>
      <c r="G993" s="73" t="s">
        <v>4852</v>
      </c>
      <c r="H993" s="4" t="s">
        <v>663</v>
      </c>
      <c r="I993" s="4" t="s">
        <v>664</v>
      </c>
      <c r="J993" s="4">
        <v>26175</v>
      </c>
      <c r="K993" s="4" t="s">
        <v>2871</v>
      </c>
      <c r="L993" s="4"/>
      <c r="M993" s="4"/>
      <c r="N993" s="4" t="s">
        <v>4194</v>
      </c>
      <c r="O993" s="4">
        <v>730</v>
      </c>
      <c r="P993" s="4"/>
      <c r="Q993" s="4"/>
      <c r="R993" s="4" t="s">
        <v>2727</v>
      </c>
      <c r="S993" s="4" t="s">
        <v>2712</v>
      </c>
      <c r="T993" s="2">
        <v>40853</v>
      </c>
      <c r="U993" s="86" t="str">
        <f t="shared" si="174"/>
        <v>Y</v>
      </c>
      <c r="V993" s="86" t="str">
        <f t="shared" si="173"/>
        <v>Y</v>
      </c>
      <c r="W993" s="34">
        <v>13098.02</v>
      </c>
      <c r="X993" s="4" t="s">
        <v>2756</v>
      </c>
      <c r="Y993" s="2"/>
      <c r="Z993" s="2">
        <v>40899</v>
      </c>
      <c r="AA993" s="84" t="str">
        <f t="shared" si="175"/>
        <v>Y</v>
      </c>
      <c r="AB993" s="35">
        <v>1100</v>
      </c>
      <c r="AC993" s="15">
        <f t="shared" si="176"/>
        <v>1100</v>
      </c>
      <c r="AD993" s="2">
        <v>40969</v>
      </c>
      <c r="AE993" s="92" t="str">
        <f t="shared" si="177"/>
        <v>Complete</v>
      </c>
      <c r="AF993" s="2">
        <v>40931</v>
      </c>
      <c r="AG993" s="4" t="s">
        <v>697</v>
      </c>
      <c r="AH993" s="89" t="str">
        <f t="shared" si="178"/>
        <v>Complete</v>
      </c>
      <c r="AI993" s="2">
        <v>41066</v>
      </c>
      <c r="AJ993" s="2">
        <v>41001</v>
      </c>
      <c r="AK993" s="84" t="str">
        <f>IF(Q993="",IF(U993="N","N/A",IF(AL993="","TBD",IF(AL993="N/A","N/A",IF(ISNUMBER(AL993),"Complete","")))),"Removed")</f>
        <v>Complete</v>
      </c>
      <c r="AL993" s="94">
        <v>41022</v>
      </c>
      <c r="AM993" s="89" t="str">
        <f>IF(Q993="",IF(AO993="","TBD",IF(AO993="N/A","N/A",IF(ISNUMBER(AO993),"Complete","TBD"))),"N/A")</f>
        <v>Complete</v>
      </c>
      <c r="AN993" s="2">
        <v>41026</v>
      </c>
      <c r="AO993" s="94">
        <v>40931</v>
      </c>
      <c r="AP993" s="97" t="str">
        <f>IF(Q993="",IF(AK993="Complete",IF(AM993="TBD","Waiting on Router","Ready"),"Pending Fiber Completion"),"Removed")</f>
        <v>Ready</v>
      </c>
      <c r="AQ993" s="2">
        <v>41026</v>
      </c>
      <c r="AR993" s="4"/>
      <c r="AS993" s="7">
        <v>1</v>
      </c>
      <c r="AT993" s="2"/>
      <c r="AU993" s="2"/>
      <c r="AV993" s="4"/>
    </row>
    <row r="994" spans="1:48">
      <c r="A994" s="1"/>
      <c r="B994" s="74" t="s">
        <v>2584</v>
      </c>
      <c r="C994" s="74" t="s">
        <v>182</v>
      </c>
      <c r="D994" s="74" t="s">
        <v>761</v>
      </c>
      <c r="E994" s="9" t="s">
        <v>2720</v>
      </c>
      <c r="F994" s="79" t="s">
        <v>183</v>
      </c>
      <c r="G994" s="74" t="s">
        <v>4851</v>
      </c>
      <c r="H994" s="9" t="s">
        <v>6503</v>
      </c>
      <c r="I994" s="9" t="s">
        <v>139</v>
      </c>
      <c r="J994" s="9">
        <v>26149</v>
      </c>
      <c r="K994" s="9" t="s">
        <v>6504</v>
      </c>
      <c r="L994" s="7" t="s">
        <v>6505</v>
      </c>
      <c r="M994" s="9" t="s">
        <v>6506</v>
      </c>
      <c r="N994" s="9" t="s">
        <v>6507</v>
      </c>
      <c r="O994" s="9">
        <v>1372</v>
      </c>
      <c r="P994" s="9"/>
      <c r="Q994" s="7"/>
      <c r="R994" s="7" t="s">
        <v>4071</v>
      </c>
      <c r="S994" s="9"/>
      <c r="T994" s="1"/>
      <c r="U994" s="77" t="str">
        <f t="shared" si="174"/>
        <v>N</v>
      </c>
      <c r="V994" s="77" t="str">
        <f t="shared" si="173"/>
        <v>N/A</v>
      </c>
      <c r="W994" s="32"/>
      <c r="X994" s="9" t="s">
        <v>4508</v>
      </c>
      <c r="Y994" s="1"/>
      <c r="Z994" s="1"/>
      <c r="AA994" s="84" t="str">
        <f t="shared" si="175"/>
        <v>N/A</v>
      </c>
      <c r="AB994" s="33">
        <v>0</v>
      </c>
      <c r="AC994" s="15">
        <f t="shared" si="176"/>
        <v>0</v>
      </c>
      <c r="AD994" s="1"/>
      <c r="AE994" s="92" t="str">
        <f t="shared" si="177"/>
        <v>N/A</v>
      </c>
      <c r="AF994" s="1"/>
      <c r="AG994" s="9" t="s">
        <v>2756</v>
      </c>
      <c r="AH994" s="89" t="str">
        <f t="shared" si="178"/>
        <v>No Build Required</v>
      </c>
      <c r="AI994" s="2" t="s">
        <v>4508</v>
      </c>
      <c r="AJ994" s="2" t="s">
        <v>4508</v>
      </c>
      <c r="AK994" s="84" t="str">
        <f>IF(Q994="",IF(U994="N","N/A",IF(AL994="","TBD",IF(AL994="N/A","N/A",IF(ISNUMBER(AL994),"Complete","")))),"Removed")</f>
        <v>N/A</v>
      </c>
      <c r="AL994" s="93" t="s">
        <v>4508</v>
      </c>
      <c r="AM994" s="89" t="str">
        <f>IF(Q994="",IF(AO994="","TBD",IF(AO994="N/A","N/A",IF(ISNUMBER(AO994),"Complete","Complete"))),"N/A")</f>
        <v>Complete</v>
      </c>
      <c r="AN994" s="1"/>
      <c r="AO994" s="93">
        <v>40926</v>
      </c>
      <c r="AP994" s="97" t="str">
        <f>IF(Q994="",IF(AK994="N/A",IF(AM994="TBD","Waiting on Router","Ready"),"TBD"),"Removed")</f>
        <v>Ready</v>
      </c>
      <c r="AQ994" s="1"/>
      <c r="AR994" s="7"/>
      <c r="AS994" s="9">
        <v>1</v>
      </c>
      <c r="AT994" s="1"/>
      <c r="AU994" s="1"/>
      <c r="AV994" s="7"/>
    </row>
    <row r="995" spans="1:48" ht="31.5">
      <c r="A995" s="1"/>
      <c r="B995" s="72" t="s">
        <v>2585</v>
      </c>
      <c r="C995" s="72" t="s">
        <v>182</v>
      </c>
      <c r="D995" s="72" t="s">
        <v>710</v>
      </c>
      <c r="E995" s="8" t="s">
        <v>2720</v>
      </c>
      <c r="F995" s="73" t="s">
        <v>4845</v>
      </c>
      <c r="G995" s="72" t="s">
        <v>4852</v>
      </c>
      <c r="H995" s="8" t="s">
        <v>773</v>
      </c>
      <c r="I995" s="8" t="s">
        <v>67</v>
      </c>
      <c r="J995" s="8">
        <v>26155</v>
      </c>
      <c r="K995" s="8" t="s">
        <v>2870</v>
      </c>
      <c r="L995" s="4" t="s">
        <v>3845</v>
      </c>
      <c r="M995" s="8" t="s">
        <v>3846</v>
      </c>
      <c r="N995" s="8" t="s">
        <v>4311</v>
      </c>
      <c r="O995" s="8">
        <v>1094</v>
      </c>
      <c r="P995" s="8"/>
      <c r="Q995" s="4"/>
      <c r="R995" s="4" t="s">
        <v>2727</v>
      </c>
      <c r="S995" s="8" t="s">
        <v>2714</v>
      </c>
      <c r="T995" s="1">
        <v>40820</v>
      </c>
      <c r="U995" s="77" t="str">
        <f t="shared" si="174"/>
        <v>Y</v>
      </c>
      <c r="V995" s="77" t="str">
        <f t="shared" si="173"/>
        <v>Y</v>
      </c>
      <c r="W995" s="32">
        <v>34744.949999999997</v>
      </c>
      <c r="X995" s="8" t="s">
        <v>2756</v>
      </c>
      <c r="Y995" s="1"/>
      <c r="Z995" s="1">
        <v>40975</v>
      </c>
      <c r="AA995" s="84" t="str">
        <f t="shared" si="175"/>
        <v>Y</v>
      </c>
      <c r="AB995" s="33">
        <v>4050</v>
      </c>
      <c r="AC995" s="15">
        <f t="shared" si="176"/>
        <v>4050</v>
      </c>
      <c r="AD995" s="1">
        <v>40940</v>
      </c>
      <c r="AE995" s="92" t="str">
        <f t="shared" si="177"/>
        <v>Complete</v>
      </c>
      <c r="AF995" s="1">
        <v>41054</v>
      </c>
      <c r="AG995" s="8" t="s">
        <v>697</v>
      </c>
      <c r="AH995" s="89" t="str">
        <f t="shared" si="178"/>
        <v>Complete</v>
      </c>
      <c r="AI995" s="1">
        <v>41106</v>
      </c>
      <c r="AJ995" s="1">
        <v>41120</v>
      </c>
      <c r="AK995" s="84" t="str">
        <f>IF(Q995="",IF(U995="N","N/A",IF(AL995="","TBD",IF(AL995="N/A","N/A",IF(ISNUMBER(AL995),"Complete","")))),"Removed")</f>
        <v>Complete</v>
      </c>
      <c r="AL995" s="94">
        <v>41129</v>
      </c>
      <c r="AM995" s="89" t="str">
        <f>IF(Q995="",IF(AO995="","TBD",IF(AO995="N/A","N/A",IF(ISNUMBER(AO995),"Complete","TBD"))),"N/A")</f>
        <v>Complete</v>
      </c>
      <c r="AN995" s="1">
        <v>41131</v>
      </c>
      <c r="AO995" s="93">
        <v>40896</v>
      </c>
      <c r="AP995" s="97" t="str">
        <f>IF(Q995="",IF(AK995="Complete",IF(AM995="TBD","Waiting on Router","Ready"),"Pending Fiber Completion"),"Removed")</f>
        <v>Ready</v>
      </c>
      <c r="AQ995" s="1">
        <v>41131</v>
      </c>
      <c r="AR995" s="4" t="s">
        <v>4870</v>
      </c>
      <c r="AS995" s="9">
        <v>1</v>
      </c>
      <c r="AT995" s="1"/>
      <c r="AU995" s="1"/>
      <c r="AV995" s="4"/>
    </row>
    <row r="996" spans="1:48">
      <c r="A996" s="1"/>
      <c r="B996" s="72" t="s">
        <v>2586</v>
      </c>
      <c r="C996" s="72" t="s">
        <v>152</v>
      </c>
      <c r="D996" s="72" t="s">
        <v>1453</v>
      </c>
      <c r="E996" s="19" t="s">
        <v>2723</v>
      </c>
      <c r="F996" s="73" t="s">
        <v>1500</v>
      </c>
      <c r="G996" s="72" t="s">
        <v>4852</v>
      </c>
      <c r="H996" s="8" t="s">
        <v>1544</v>
      </c>
      <c r="I996" s="8" t="s">
        <v>106</v>
      </c>
      <c r="J996" s="8">
        <v>26201</v>
      </c>
      <c r="K996" s="8" t="s">
        <v>2869</v>
      </c>
      <c r="L996" s="4" t="s">
        <v>3664</v>
      </c>
      <c r="M996" s="8" t="s">
        <v>3665</v>
      </c>
      <c r="N996" s="8" t="s">
        <v>4261</v>
      </c>
      <c r="O996" s="8">
        <v>550</v>
      </c>
      <c r="P996" s="19" t="s">
        <v>4872</v>
      </c>
      <c r="Q996" s="4"/>
      <c r="R996" s="4" t="s">
        <v>2727</v>
      </c>
      <c r="S996" s="8" t="s">
        <v>2712</v>
      </c>
      <c r="T996" s="1">
        <v>40856</v>
      </c>
      <c r="U996" s="84" t="str">
        <f t="shared" si="174"/>
        <v>Y</v>
      </c>
      <c r="V996" s="84" t="str">
        <f t="shared" si="173"/>
        <v>Y</v>
      </c>
      <c r="W996" s="32">
        <v>33557.24</v>
      </c>
      <c r="X996" s="8" t="s">
        <v>2756</v>
      </c>
      <c r="Y996" s="1"/>
      <c r="Z996" s="1">
        <v>41031</v>
      </c>
      <c r="AA996" s="84" t="str">
        <f t="shared" si="175"/>
        <v>Y</v>
      </c>
      <c r="AB996" s="33">
        <v>2786</v>
      </c>
      <c r="AC996" s="15">
        <f t="shared" si="176"/>
        <v>2786</v>
      </c>
      <c r="AD996" s="1">
        <v>41091</v>
      </c>
      <c r="AE996" s="92" t="str">
        <f t="shared" si="177"/>
        <v>Complete</v>
      </c>
      <c r="AF996" s="1">
        <v>41067</v>
      </c>
      <c r="AG996" s="8" t="s">
        <v>2756</v>
      </c>
      <c r="AH996" s="89" t="str">
        <f t="shared" si="178"/>
        <v>No Build Required</v>
      </c>
      <c r="AI996" s="2" t="s">
        <v>4508</v>
      </c>
      <c r="AJ996" s="2" t="s">
        <v>4508</v>
      </c>
      <c r="AK996" s="84" t="str">
        <f>IF(Q996="",IF(U996="N","N/A",IF(AL996="","TBD",IF(AL996="N/A","N/A",IF(ISNUMBER(AL996),"Complete","")))),"Removed")</f>
        <v>Complete</v>
      </c>
      <c r="AL996" s="93">
        <v>41067</v>
      </c>
      <c r="AM996" s="89" t="str">
        <f>IF(Q996="",IF(AO996="","TBD",IF(AO996="N/A","N/A",IF(ISNUMBER(AO996),"Complete","TBD"))),"N/A")</f>
        <v>Complete</v>
      </c>
      <c r="AN996" s="1">
        <v>41124</v>
      </c>
      <c r="AO996" s="93">
        <v>41087</v>
      </c>
      <c r="AP996" s="97" t="str">
        <f>IF(Q996="",IF(AK996="Complete",IF(AM996="TBD","Waiting on Router","Ready"),"Pending Fiber Completion"),"Removed")</f>
        <v>Ready</v>
      </c>
      <c r="AQ996" s="1">
        <v>41124</v>
      </c>
      <c r="AR996" s="4"/>
      <c r="AS996" s="9">
        <v>1</v>
      </c>
      <c r="AT996" s="1"/>
      <c r="AU996" s="1"/>
      <c r="AV996" s="4"/>
    </row>
    <row r="997" spans="1:48" ht="63">
      <c r="A997" s="1"/>
      <c r="B997" s="72" t="s">
        <v>2587</v>
      </c>
      <c r="C997" s="72" t="s">
        <v>152</v>
      </c>
      <c r="D997" s="72" t="s">
        <v>774</v>
      </c>
      <c r="E997" s="18" t="s">
        <v>2723</v>
      </c>
      <c r="F997" s="73" t="s">
        <v>1319</v>
      </c>
      <c r="G997" s="72" t="s">
        <v>4852</v>
      </c>
      <c r="H997" s="8" t="s">
        <v>1320</v>
      </c>
      <c r="I997" s="8" t="s">
        <v>106</v>
      </c>
      <c r="J997" s="8">
        <v>26201</v>
      </c>
      <c r="K997" s="8" t="s">
        <v>2868</v>
      </c>
      <c r="L997" s="4" t="s">
        <v>3749</v>
      </c>
      <c r="M997" s="8" t="s">
        <v>3750</v>
      </c>
      <c r="N997" s="8" t="s">
        <v>4362</v>
      </c>
      <c r="O997" s="8">
        <v>412</v>
      </c>
      <c r="P997" s="18"/>
      <c r="Q997" s="4"/>
      <c r="R997" s="4" t="s">
        <v>2727</v>
      </c>
      <c r="S997" s="8" t="s">
        <v>2713</v>
      </c>
      <c r="T997" s="1">
        <v>40863</v>
      </c>
      <c r="U997" s="85" t="str">
        <f t="shared" si="174"/>
        <v>Y</v>
      </c>
      <c r="V997" s="85" t="str">
        <f t="shared" si="173"/>
        <v>Y</v>
      </c>
      <c r="W997" s="32">
        <v>25738.26</v>
      </c>
      <c r="X997" s="8" t="s">
        <v>2756</v>
      </c>
      <c r="Y997" s="1"/>
      <c r="Z997" s="1">
        <v>41031</v>
      </c>
      <c r="AA997" s="84" t="str">
        <f t="shared" si="175"/>
        <v>Y</v>
      </c>
      <c r="AB997" s="33">
        <v>1980</v>
      </c>
      <c r="AC997" s="15">
        <f t="shared" si="176"/>
        <v>1980</v>
      </c>
      <c r="AD997" s="1">
        <v>41091</v>
      </c>
      <c r="AE997" s="92" t="str">
        <f t="shared" si="177"/>
        <v>Complete</v>
      </c>
      <c r="AF997" s="1">
        <v>41131</v>
      </c>
      <c r="AG997" s="8" t="s">
        <v>697</v>
      </c>
      <c r="AH997" s="89" t="str">
        <f t="shared" si="178"/>
        <v>Complete</v>
      </c>
      <c r="AI997" s="2">
        <v>41192</v>
      </c>
      <c r="AJ997" s="1">
        <v>41143</v>
      </c>
      <c r="AK997" s="84" t="str">
        <f>IF(Q997="",IF(U997="N","N/A",IF(AL997="","TBD",IF(AL997="N/A","N/A",IF(ISNUMBER(AL997),"Complete","")))),"Removed")</f>
        <v>Complete</v>
      </c>
      <c r="AL997" s="94">
        <v>41178</v>
      </c>
      <c r="AM997" s="89" t="str">
        <f>IF(Q997="",IF(AO997="","TBD",IF(AO997="N/A","N/A",IF(ISNUMBER(AO997),"Complete","TBD"))),"N/A")</f>
        <v>Complete</v>
      </c>
      <c r="AN997" s="1">
        <v>41180</v>
      </c>
      <c r="AO997" s="93">
        <v>41051</v>
      </c>
      <c r="AP997" s="97" t="str">
        <f>IF(Q997="",IF(AK997="Complete",IF(AM997="TBD","Waiting on Router","Ready"),"Pending Fiber Completion"),"Removed")</f>
        <v>Ready</v>
      </c>
      <c r="AQ997" s="1">
        <v>41180</v>
      </c>
      <c r="AR997" s="4" t="s">
        <v>4901</v>
      </c>
      <c r="AS997" s="9">
        <v>1</v>
      </c>
      <c r="AT997" s="1"/>
      <c r="AU997" s="1"/>
      <c r="AV997" s="4"/>
    </row>
    <row r="998" spans="1:48">
      <c r="A998" s="1"/>
      <c r="B998" s="72" t="s">
        <v>2588</v>
      </c>
      <c r="C998" s="72" t="s">
        <v>152</v>
      </c>
      <c r="D998" s="72" t="s">
        <v>774</v>
      </c>
      <c r="E998" s="18" t="s">
        <v>2723</v>
      </c>
      <c r="F998" s="73" t="s">
        <v>1321</v>
      </c>
      <c r="G998" s="72" t="s">
        <v>4852</v>
      </c>
      <c r="H998" s="8" t="s">
        <v>1322</v>
      </c>
      <c r="I998" s="8" t="s">
        <v>106</v>
      </c>
      <c r="J998" s="8">
        <v>26201</v>
      </c>
      <c r="K998" s="8" t="s">
        <v>2867</v>
      </c>
      <c r="L998" s="4" t="s">
        <v>3749</v>
      </c>
      <c r="M998" s="8" t="s">
        <v>3750</v>
      </c>
      <c r="N998" s="8" t="s">
        <v>4363</v>
      </c>
      <c r="O998" s="8">
        <v>413</v>
      </c>
      <c r="P998" s="18"/>
      <c r="Q998" s="4"/>
      <c r="R998" s="4" t="s">
        <v>2727</v>
      </c>
      <c r="S998" s="8" t="s">
        <v>2713</v>
      </c>
      <c r="T998" s="1">
        <v>40853</v>
      </c>
      <c r="U998" s="85" t="str">
        <f t="shared" si="174"/>
        <v>Y</v>
      </c>
      <c r="V998" s="85" t="str">
        <f t="shared" si="173"/>
        <v>Y</v>
      </c>
      <c r="W998" s="32">
        <v>26809.83</v>
      </c>
      <c r="X998" s="8" t="s">
        <v>2756</v>
      </c>
      <c r="Y998" s="1"/>
      <c r="Z998" s="1">
        <v>41031</v>
      </c>
      <c r="AA998" s="84" t="str">
        <f t="shared" si="175"/>
        <v>Y</v>
      </c>
      <c r="AB998" s="33">
        <v>3644</v>
      </c>
      <c r="AC998" s="15">
        <f t="shared" si="176"/>
        <v>3644</v>
      </c>
      <c r="AD998" s="1">
        <v>41091</v>
      </c>
      <c r="AE998" s="92" t="str">
        <f t="shared" si="177"/>
        <v>Complete</v>
      </c>
      <c r="AF998" s="1"/>
      <c r="AG998" s="8" t="s">
        <v>2756</v>
      </c>
      <c r="AH998" s="89" t="str">
        <f t="shared" si="178"/>
        <v>No Build Required</v>
      </c>
      <c r="AI998" s="1" t="s">
        <v>4508</v>
      </c>
      <c r="AJ998" s="1" t="s">
        <v>4508</v>
      </c>
      <c r="AK998" s="84" t="str">
        <f>IF(Q998="",IF(U998="N","N/A",IF(AL998="","TBD",IF(AL998="N/A","N/A",IF(ISNUMBER(AL998),"Complete","")))),"Removed")</f>
        <v>Complete</v>
      </c>
      <c r="AL998" s="93">
        <v>41087</v>
      </c>
      <c r="AM998" s="89" t="str">
        <f>IF(Q998="",IF(AO998="","TBD",IF(AO998="N/A","N/A",IF(ISNUMBER(AO998),"Complete","TBD"))),"N/A")</f>
        <v>Complete</v>
      </c>
      <c r="AN998" s="1"/>
      <c r="AO998" s="93">
        <v>41163</v>
      </c>
      <c r="AP998" s="97" t="str">
        <f>IF(Q998="",IF(AK998="Complete",IF(AM998="TBD","Waiting on Router","Ready"),"Pending Fiber Completion"),"Removed")</f>
        <v>Ready</v>
      </c>
      <c r="AQ998" s="1"/>
      <c r="AR998" s="4" t="s">
        <v>5213</v>
      </c>
      <c r="AS998" s="9">
        <v>1</v>
      </c>
      <c r="AT998" s="1"/>
      <c r="AU998" s="1"/>
      <c r="AV998" s="4"/>
    </row>
    <row r="999" spans="1:48">
      <c r="A999" s="1"/>
      <c r="B999" s="72" t="s">
        <v>2589</v>
      </c>
      <c r="C999" s="72" t="s">
        <v>152</v>
      </c>
      <c r="D999" s="72" t="s">
        <v>774</v>
      </c>
      <c r="E999" s="18" t="s">
        <v>2723</v>
      </c>
      <c r="F999" s="73" t="s">
        <v>1323</v>
      </c>
      <c r="G999" s="72" t="s">
        <v>4852</v>
      </c>
      <c r="H999" s="8" t="s">
        <v>1324</v>
      </c>
      <c r="I999" s="8" t="s">
        <v>106</v>
      </c>
      <c r="J999" s="8">
        <v>26201</v>
      </c>
      <c r="K999" s="8" t="s">
        <v>2866</v>
      </c>
      <c r="L999" s="4" t="s">
        <v>3749</v>
      </c>
      <c r="M999" s="8" t="s">
        <v>3750</v>
      </c>
      <c r="N999" s="8" t="s">
        <v>4364</v>
      </c>
      <c r="O999" s="8">
        <v>414</v>
      </c>
      <c r="P999" s="18"/>
      <c r="Q999" s="4"/>
      <c r="R999" s="4" t="s">
        <v>2727</v>
      </c>
      <c r="S999" s="8" t="s">
        <v>2713</v>
      </c>
      <c r="T999" s="1">
        <v>40669</v>
      </c>
      <c r="U999" s="85" t="str">
        <f t="shared" si="174"/>
        <v>Y</v>
      </c>
      <c r="V999" s="85" t="str">
        <f t="shared" si="173"/>
        <v>Y</v>
      </c>
      <c r="W999" s="32">
        <v>5930.7</v>
      </c>
      <c r="X999" s="8" t="s">
        <v>2756</v>
      </c>
      <c r="Y999" s="1"/>
      <c r="Z999" s="1">
        <v>40689</v>
      </c>
      <c r="AA999" s="84" t="str">
        <f t="shared" si="175"/>
        <v>Y</v>
      </c>
      <c r="AB999" s="33">
        <v>795</v>
      </c>
      <c r="AC999" s="15">
        <f t="shared" si="176"/>
        <v>795</v>
      </c>
      <c r="AD999" s="1">
        <v>41000</v>
      </c>
      <c r="AE999" s="92" t="str">
        <f t="shared" si="177"/>
        <v>Complete</v>
      </c>
      <c r="AF999" s="1">
        <v>40654</v>
      </c>
      <c r="AG999" s="8" t="s">
        <v>697</v>
      </c>
      <c r="AH999" s="89" t="str">
        <f t="shared" si="178"/>
        <v>Complete</v>
      </c>
      <c r="AI999" s="1">
        <v>41100</v>
      </c>
      <c r="AJ999" s="1">
        <v>41093</v>
      </c>
      <c r="AK999" s="84" t="str">
        <f>IF(Q999="",IF(U999="N","N/A",IF(AL999="","TBD",IF(AL999="N/A","N/A",IF(ISNUMBER(AL999),"Complete","")))),"Removed")</f>
        <v>Complete</v>
      </c>
      <c r="AL999" s="94">
        <v>41103</v>
      </c>
      <c r="AM999" s="89" t="str">
        <f>IF(Q999="",IF(AO999="","TBD",IF(AO999="N/A","N/A",IF(ISNUMBER(AO999),"Complete","TBD"))),"N/A")</f>
        <v>Complete</v>
      </c>
      <c r="AN999" s="1">
        <v>41180</v>
      </c>
      <c r="AO999" s="93">
        <v>41163</v>
      </c>
      <c r="AP999" s="97" t="str">
        <f>IF(Q999="",IF(AK999="Complete",IF(AM999="TBD","Waiting on Router","Ready"),"Pending Fiber Completion"),"Removed")</f>
        <v>Ready</v>
      </c>
      <c r="AQ999" s="1">
        <v>41180</v>
      </c>
      <c r="AR999" s="4" t="s">
        <v>4037</v>
      </c>
      <c r="AS999" s="9">
        <v>1</v>
      </c>
      <c r="AT999" s="1"/>
      <c r="AU999" s="1"/>
      <c r="AV999" s="4"/>
    </row>
    <row r="1000" spans="1:48">
      <c r="A1000" s="1"/>
      <c r="B1000" s="72" t="s">
        <v>2590</v>
      </c>
      <c r="C1000" s="72" t="s">
        <v>152</v>
      </c>
      <c r="D1000" s="72" t="s">
        <v>774</v>
      </c>
      <c r="E1000" s="18" t="s">
        <v>2723</v>
      </c>
      <c r="F1000" s="73" t="s">
        <v>1325</v>
      </c>
      <c r="G1000" s="72" t="s">
        <v>4852</v>
      </c>
      <c r="H1000" s="8" t="s">
        <v>1326</v>
      </c>
      <c r="I1000" s="8" t="s">
        <v>106</v>
      </c>
      <c r="J1000" s="8">
        <v>26201</v>
      </c>
      <c r="K1000" s="8" t="s">
        <v>2865</v>
      </c>
      <c r="L1000" s="4" t="s">
        <v>3749</v>
      </c>
      <c r="M1000" s="8" t="s">
        <v>3750</v>
      </c>
      <c r="N1000" s="8" t="s">
        <v>4065</v>
      </c>
      <c r="O1000" s="8">
        <v>415</v>
      </c>
      <c r="P1000" s="18"/>
      <c r="Q1000" s="4"/>
      <c r="R1000" s="4" t="s">
        <v>2727</v>
      </c>
      <c r="S1000" s="8" t="s">
        <v>2713</v>
      </c>
      <c r="T1000" s="1">
        <v>40669</v>
      </c>
      <c r="U1000" s="85" t="str">
        <f t="shared" si="174"/>
        <v>Y</v>
      </c>
      <c r="V1000" s="85" t="str">
        <f t="shared" si="173"/>
        <v>Y</v>
      </c>
      <c r="W1000" s="32">
        <v>2685.6</v>
      </c>
      <c r="X1000" s="8" t="s">
        <v>2756</v>
      </c>
      <c r="Y1000" s="1"/>
      <c r="Z1000" s="1">
        <v>40689</v>
      </c>
      <c r="AA1000" s="84" t="str">
        <f t="shared" si="175"/>
        <v>Y</v>
      </c>
      <c r="AB1000" s="33">
        <v>360</v>
      </c>
      <c r="AC1000" s="15">
        <f t="shared" si="176"/>
        <v>360</v>
      </c>
      <c r="AD1000" s="1">
        <v>41000</v>
      </c>
      <c r="AE1000" s="92" t="str">
        <f t="shared" si="177"/>
        <v>Complete</v>
      </c>
      <c r="AF1000" s="1">
        <v>40667</v>
      </c>
      <c r="AG1000" s="8" t="s">
        <v>697</v>
      </c>
      <c r="AH1000" s="89" t="str">
        <f t="shared" si="178"/>
        <v>Complete</v>
      </c>
      <c r="AI1000" s="1">
        <v>41075</v>
      </c>
      <c r="AJ1000" s="1">
        <v>41019</v>
      </c>
      <c r="AK1000" s="84" t="str">
        <f>IF(Q1000="",IF(U1000="N","N/A",IF(AL1000="","TBD",IF(AL1000="N/A","N/A",IF(ISNUMBER(AL1000),"Complete","")))),"Removed")</f>
        <v>Complete</v>
      </c>
      <c r="AL1000" s="94">
        <v>41038</v>
      </c>
      <c r="AM1000" s="89" t="str">
        <f>IF(Q1000="",IF(AO1000="","TBD",IF(AO1000="N/A","N/A",IF(ISNUMBER(AO1000),"Complete","TBD"))),"N/A")</f>
        <v>Complete</v>
      </c>
      <c r="AN1000" s="1">
        <v>41039</v>
      </c>
      <c r="AO1000" s="93">
        <v>40778</v>
      </c>
      <c r="AP1000" s="97" t="str">
        <f>IF(Q1000="",IF(AK1000="Complete",IF(AM1000="TBD","Waiting on Router","Ready"),"Pending Fiber Completion"),"Removed")</f>
        <v>Ready</v>
      </c>
      <c r="AQ1000" s="1">
        <v>41039</v>
      </c>
      <c r="AR1000" s="4" t="s">
        <v>4037</v>
      </c>
      <c r="AS1000" s="9">
        <v>1</v>
      </c>
      <c r="AT1000" s="1"/>
      <c r="AU1000" s="1"/>
      <c r="AV1000" s="4"/>
    </row>
    <row r="1001" spans="1:48">
      <c r="A1001" s="1"/>
      <c r="B1001" s="72" t="s">
        <v>2591</v>
      </c>
      <c r="C1001" s="72" t="s">
        <v>152</v>
      </c>
      <c r="D1001" s="72" t="s">
        <v>774</v>
      </c>
      <c r="E1001" s="18" t="s">
        <v>2723</v>
      </c>
      <c r="F1001" s="73" t="s">
        <v>1327</v>
      </c>
      <c r="G1001" s="72" t="s">
        <v>4852</v>
      </c>
      <c r="H1001" s="8" t="s">
        <v>1328</v>
      </c>
      <c r="I1001" s="8" t="s">
        <v>656</v>
      </c>
      <c r="J1001" s="8">
        <v>26218</v>
      </c>
      <c r="K1001" s="8" t="s">
        <v>2864</v>
      </c>
      <c r="L1001" s="4" t="s">
        <v>3749</v>
      </c>
      <c r="M1001" s="8" t="s">
        <v>3750</v>
      </c>
      <c r="N1001" s="8" t="s">
        <v>4365</v>
      </c>
      <c r="O1001" s="8">
        <v>416</v>
      </c>
      <c r="P1001" s="18"/>
      <c r="Q1001" s="4"/>
      <c r="R1001" s="4" t="s">
        <v>2727</v>
      </c>
      <c r="S1001" s="8" t="s">
        <v>2713</v>
      </c>
      <c r="T1001" s="1">
        <v>40851</v>
      </c>
      <c r="U1001" s="85" t="str">
        <f t="shared" si="174"/>
        <v>Y</v>
      </c>
      <c r="V1001" s="85" t="str">
        <f t="shared" si="173"/>
        <v>Y</v>
      </c>
      <c r="W1001" s="32">
        <v>95137.93</v>
      </c>
      <c r="X1001" s="8" t="s">
        <v>2756</v>
      </c>
      <c r="Y1001" s="1"/>
      <c r="Z1001" s="1">
        <v>41068</v>
      </c>
      <c r="AA1001" s="84" t="str">
        <f t="shared" si="175"/>
        <v>Y</v>
      </c>
      <c r="AB1001" s="33"/>
      <c r="AC1001" s="15" t="str">
        <f t="shared" si="176"/>
        <v>TBD</v>
      </c>
      <c r="AD1001" s="1">
        <v>41091</v>
      </c>
      <c r="AE1001" s="92" t="str">
        <f t="shared" si="177"/>
        <v>Complete</v>
      </c>
      <c r="AF1001" s="1"/>
      <c r="AG1001" s="8" t="s">
        <v>2756</v>
      </c>
      <c r="AH1001" s="89" t="str">
        <f t="shared" si="178"/>
        <v>No Build Required</v>
      </c>
      <c r="AI1001" s="1" t="s">
        <v>4508</v>
      </c>
      <c r="AJ1001" s="1" t="s">
        <v>4508</v>
      </c>
      <c r="AK1001" s="84" t="str">
        <f>IF(Q1001="",IF(U1001="N","N/A",IF(AL1001="","TBD",IF(AL1001="N/A","N/A",IF(ISNUMBER(AL1001),"Complete","")))),"Removed")</f>
        <v>Complete</v>
      </c>
      <c r="AL1001" s="93">
        <v>41143</v>
      </c>
      <c r="AM1001" s="89" t="str">
        <f>IF(Q1001="",IF(AO1001="","TBD",IF(AO1001="N/A","N/A",IF(ISNUMBER(AO1001),"Complete","TBD"))),"N/A")</f>
        <v>Complete</v>
      </c>
      <c r="AN1001" s="2">
        <v>41145</v>
      </c>
      <c r="AO1001" s="93">
        <v>41043</v>
      </c>
      <c r="AP1001" s="97" t="str">
        <f>IF(Q1001="",IF(AK1001="Complete",IF(AM1001="TBD","Waiting on Router","Ready"),"Pending Fiber Completion"),"Removed")</f>
        <v>Ready</v>
      </c>
      <c r="AQ1001" s="2">
        <v>41145</v>
      </c>
      <c r="AR1001" s="4"/>
      <c r="AS1001" s="9">
        <v>1</v>
      </c>
      <c r="AT1001" s="1"/>
      <c r="AU1001" s="1"/>
      <c r="AV1001" s="4"/>
    </row>
    <row r="1002" spans="1:48" ht="78.75">
      <c r="A1002" s="1"/>
      <c r="B1002" s="72" t="s">
        <v>2592</v>
      </c>
      <c r="C1002" s="72" t="s">
        <v>152</v>
      </c>
      <c r="D1002" s="72" t="s">
        <v>774</v>
      </c>
      <c r="E1002" s="18" t="s">
        <v>2723</v>
      </c>
      <c r="F1002" s="73" t="s">
        <v>1329</v>
      </c>
      <c r="G1002" s="72" t="s">
        <v>4852</v>
      </c>
      <c r="H1002" s="8" t="s">
        <v>1330</v>
      </c>
      <c r="I1002" s="8" t="s">
        <v>106</v>
      </c>
      <c r="J1002" s="8">
        <v>26201</v>
      </c>
      <c r="K1002" s="8" t="s">
        <v>2863</v>
      </c>
      <c r="L1002" s="4" t="s">
        <v>3749</v>
      </c>
      <c r="M1002" s="8" t="s">
        <v>3750</v>
      </c>
      <c r="N1002" s="8" t="s">
        <v>4366</v>
      </c>
      <c r="O1002" s="8">
        <v>417</v>
      </c>
      <c r="P1002" s="18"/>
      <c r="Q1002" s="4"/>
      <c r="R1002" s="4" t="s">
        <v>2727</v>
      </c>
      <c r="S1002" s="8" t="s">
        <v>2713</v>
      </c>
      <c r="T1002" s="1">
        <v>40849</v>
      </c>
      <c r="U1002" s="85" t="str">
        <f t="shared" si="174"/>
        <v>Y</v>
      </c>
      <c r="V1002" s="85" t="str">
        <f t="shared" si="173"/>
        <v>Y</v>
      </c>
      <c r="W1002" s="32">
        <v>43575.12</v>
      </c>
      <c r="X1002" s="8" t="s">
        <v>2756</v>
      </c>
      <c r="Y1002" s="1"/>
      <c r="Z1002" s="1">
        <v>41031</v>
      </c>
      <c r="AA1002" s="84" t="str">
        <f t="shared" si="175"/>
        <v>Y</v>
      </c>
      <c r="AB1002" s="33">
        <v>6360</v>
      </c>
      <c r="AC1002" s="15">
        <f t="shared" si="176"/>
        <v>6360</v>
      </c>
      <c r="AD1002" s="1">
        <v>41091</v>
      </c>
      <c r="AE1002" s="92" t="str">
        <f t="shared" si="177"/>
        <v>Complete</v>
      </c>
      <c r="AF1002" s="1">
        <v>41131</v>
      </c>
      <c r="AG1002" s="8" t="s">
        <v>697</v>
      </c>
      <c r="AH1002" s="89" t="str">
        <f t="shared" si="178"/>
        <v>Complete</v>
      </c>
      <c r="AI1002" s="1">
        <v>41137</v>
      </c>
      <c r="AJ1002" s="1">
        <v>41194</v>
      </c>
      <c r="AK1002" s="84" t="str">
        <f>IF(Q1002="",IF(U1002="N","N/A",IF(AL1002="","TBD",IF(AL1002="N/A","N/A",IF(ISNUMBER(AL1002),"Complete","")))),"Removed")</f>
        <v>Complete</v>
      </c>
      <c r="AL1002" s="94">
        <v>41206</v>
      </c>
      <c r="AM1002" s="89" t="str">
        <f>IF(Q1002="",IF(AO1002="","TBD",IF(AO1002="N/A","N/A",IF(ISNUMBER(AO1002),"Complete","TBD"))),"N/A")</f>
        <v>Complete</v>
      </c>
      <c r="AN1002" s="1"/>
      <c r="AO1002" s="93">
        <v>41046</v>
      </c>
      <c r="AP1002" s="97" t="str">
        <f>IF(Q1002="",IF(AK1002="Complete",IF(AM1002="TBD","Waiting on Router","Ready"),"Pending Fiber Completion"),"Removed")</f>
        <v>Ready</v>
      </c>
      <c r="AQ1002" s="1"/>
      <c r="AR1002" s="4" t="s">
        <v>4917</v>
      </c>
      <c r="AS1002" s="9">
        <v>1</v>
      </c>
      <c r="AT1002" s="1"/>
      <c r="AU1002" s="1"/>
      <c r="AV1002" s="4"/>
    </row>
    <row r="1003" spans="1:48">
      <c r="A1003" s="2"/>
      <c r="B1003" s="73" t="s">
        <v>2593</v>
      </c>
      <c r="C1003" s="73" t="s">
        <v>152</v>
      </c>
      <c r="D1003" s="73" t="s">
        <v>774</v>
      </c>
      <c r="E1003" s="3" t="s">
        <v>2723</v>
      </c>
      <c r="F1003" s="73" t="s">
        <v>1331</v>
      </c>
      <c r="G1003" s="73" t="s">
        <v>4852</v>
      </c>
      <c r="H1003" s="4" t="s">
        <v>1332</v>
      </c>
      <c r="I1003" s="4" t="s">
        <v>653</v>
      </c>
      <c r="J1003" s="4">
        <v>26201</v>
      </c>
      <c r="K1003" s="4" t="s">
        <v>2862</v>
      </c>
      <c r="L1003" s="4" t="s">
        <v>3749</v>
      </c>
      <c r="M1003" s="4" t="s">
        <v>3750</v>
      </c>
      <c r="N1003" s="4" t="s">
        <v>4367</v>
      </c>
      <c r="O1003" s="4">
        <v>418</v>
      </c>
      <c r="P1003" s="3"/>
      <c r="Q1003" s="4"/>
      <c r="R1003" s="4" t="s">
        <v>2727</v>
      </c>
      <c r="S1003" s="4" t="s">
        <v>2713</v>
      </c>
      <c r="T1003" s="2">
        <v>40855</v>
      </c>
      <c r="U1003" s="88" t="str">
        <f t="shared" si="174"/>
        <v>Y</v>
      </c>
      <c r="V1003" s="88" t="str">
        <f t="shared" si="173"/>
        <v>Y</v>
      </c>
      <c r="W1003" s="34">
        <v>39834.019999999997</v>
      </c>
      <c r="X1003" s="4" t="s">
        <v>2756</v>
      </c>
      <c r="Y1003" s="2"/>
      <c r="Z1003" s="2">
        <v>41031</v>
      </c>
      <c r="AA1003" s="84" t="str">
        <f t="shared" si="175"/>
        <v>Y</v>
      </c>
      <c r="AB1003" s="35">
        <v>4608</v>
      </c>
      <c r="AC1003" s="15">
        <f t="shared" si="176"/>
        <v>4608</v>
      </c>
      <c r="AD1003" s="2">
        <v>41091</v>
      </c>
      <c r="AE1003" s="92" t="str">
        <f t="shared" si="177"/>
        <v>Complete</v>
      </c>
      <c r="AF1003" s="2">
        <v>41156</v>
      </c>
      <c r="AG1003" s="4" t="s">
        <v>697</v>
      </c>
      <c r="AH1003" s="89" t="str">
        <f t="shared" si="178"/>
        <v>Complete</v>
      </c>
      <c r="AI1003" s="2">
        <v>41184</v>
      </c>
      <c r="AJ1003" s="2">
        <v>41183</v>
      </c>
      <c r="AK1003" s="84" t="str">
        <f>IF(Q1003="",IF(U1003="N","N/A",IF(AL1003="","TBD",IF(AL1003="N/A","N/A",IF(ISNUMBER(AL1003),"Complete","")))),"Removed")</f>
        <v>Complete</v>
      </c>
      <c r="AL1003" s="94">
        <v>41200</v>
      </c>
      <c r="AM1003" s="89" t="str">
        <f>IF(Q1003="",IF(AO1003="","TBD",IF(AO1003="N/A","N/A",IF(ISNUMBER(AO1003),"Complete","TBD"))),"N/A")</f>
        <v>Complete</v>
      </c>
      <c r="AN1003" s="2"/>
      <c r="AO1003" s="94">
        <v>41043</v>
      </c>
      <c r="AP1003" s="97" t="str">
        <f>IF(Q1003="",IF(AK1003="Complete",IF(AM1003="TBD","Waiting on Router","Ready"),"Pending Fiber Completion"),"Removed")</f>
        <v>Ready</v>
      </c>
      <c r="AQ1003" s="2"/>
      <c r="AR1003" s="4"/>
      <c r="AS1003" s="7">
        <v>1</v>
      </c>
      <c r="AT1003" s="2"/>
      <c r="AU1003" s="2"/>
      <c r="AV1003" s="4"/>
    </row>
    <row r="1004" spans="1:48" ht="110.25">
      <c r="A1004" s="2"/>
      <c r="B1004" s="73" t="s">
        <v>2594</v>
      </c>
      <c r="C1004" s="73" t="s">
        <v>152</v>
      </c>
      <c r="D1004" s="73" t="s">
        <v>774</v>
      </c>
      <c r="E1004" s="3" t="s">
        <v>2723</v>
      </c>
      <c r="F1004" s="73" t="s">
        <v>1333</v>
      </c>
      <c r="G1004" s="73" t="s">
        <v>4852</v>
      </c>
      <c r="H1004" s="4" t="s">
        <v>1334</v>
      </c>
      <c r="I1004" s="4" t="s">
        <v>106</v>
      </c>
      <c r="J1004" s="4">
        <v>26201</v>
      </c>
      <c r="K1004" s="4" t="s">
        <v>2861</v>
      </c>
      <c r="L1004" s="4" t="s">
        <v>3749</v>
      </c>
      <c r="M1004" s="4" t="s">
        <v>3750</v>
      </c>
      <c r="N1004" s="4" t="s">
        <v>4368</v>
      </c>
      <c r="O1004" s="4">
        <v>420</v>
      </c>
      <c r="P1004" s="3"/>
      <c r="Q1004" s="4"/>
      <c r="R1004" s="4" t="s">
        <v>2727</v>
      </c>
      <c r="S1004" s="4" t="s">
        <v>2713</v>
      </c>
      <c r="T1004" s="2">
        <v>40849</v>
      </c>
      <c r="U1004" s="88" t="str">
        <f t="shared" si="174"/>
        <v>Y</v>
      </c>
      <c r="V1004" s="88" t="str">
        <f t="shared" si="173"/>
        <v>Y</v>
      </c>
      <c r="W1004" s="34">
        <v>11391.45</v>
      </c>
      <c r="X1004" s="4" t="s">
        <v>2756</v>
      </c>
      <c r="Y1004" s="2"/>
      <c r="Z1004" s="2">
        <v>41031</v>
      </c>
      <c r="AA1004" s="84" t="str">
        <f t="shared" si="175"/>
        <v>Y</v>
      </c>
      <c r="AB1004" s="35">
        <v>2118</v>
      </c>
      <c r="AC1004" s="15">
        <f t="shared" si="176"/>
        <v>2118</v>
      </c>
      <c r="AD1004" s="2">
        <v>41091</v>
      </c>
      <c r="AE1004" s="92" t="str">
        <f t="shared" si="177"/>
        <v>Complete</v>
      </c>
      <c r="AF1004" s="2">
        <v>40983</v>
      </c>
      <c r="AG1004" s="4" t="s">
        <v>697</v>
      </c>
      <c r="AH1004" s="89" t="str">
        <f t="shared" si="178"/>
        <v>Complete</v>
      </c>
      <c r="AI1004" s="2">
        <v>41072</v>
      </c>
      <c r="AJ1004" s="2">
        <v>41172</v>
      </c>
      <c r="AK1004" s="84" t="str">
        <f>IF(Q1004="",IF(U1004="N","N/A",IF(AL1004="","TBD",IF(AL1004="N/A","N/A",IF(ISNUMBER(AL1004),"Complete","")))),"Removed")</f>
        <v>Complete</v>
      </c>
      <c r="AL1004" s="94">
        <v>41169</v>
      </c>
      <c r="AM1004" s="89" t="str">
        <f>IF(Q1004="",IF(AO1004="","TBD",IF(AO1004="N/A","N/A",IF(ISNUMBER(AO1004),"Complete","TBD"))),"N/A")</f>
        <v>Complete</v>
      </c>
      <c r="AN1004" s="1">
        <v>41173</v>
      </c>
      <c r="AO1004" s="94">
        <v>41044</v>
      </c>
      <c r="AP1004" s="97" t="str">
        <f>IF(Q1004="",IF(AK1004="Complete",IF(AM1004="TBD","Waiting on Router","Ready"),"Pending Fiber Completion"),"Removed")</f>
        <v>Ready</v>
      </c>
      <c r="AQ1004" s="1">
        <v>41173</v>
      </c>
      <c r="AR1004" s="4" t="s">
        <v>4902</v>
      </c>
      <c r="AS1004" s="7">
        <v>1</v>
      </c>
      <c r="AT1004" s="2"/>
      <c r="AU1004" s="2"/>
      <c r="AV1004" s="4"/>
    </row>
    <row r="1005" spans="1:48" ht="63">
      <c r="A1005" s="2"/>
      <c r="B1005" s="73" t="s">
        <v>2595</v>
      </c>
      <c r="C1005" s="73" t="s">
        <v>152</v>
      </c>
      <c r="D1005" s="73" t="s">
        <v>774</v>
      </c>
      <c r="E1005" s="3" t="s">
        <v>2723</v>
      </c>
      <c r="F1005" s="73" t="s">
        <v>1335</v>
      </c>
      <c r="G1005" s="73" t="s">
        <v>4852</v>
      </c>
      <c r="H1005" s="4" t="s">
        <v>1336</v>
      </c>
      <c r="I1005" s="4" t="s">
        <v>106</v>
      </c>
      <c r="J1005" s="4">
        <v>26201</v>
      </c>
      <c r="K1005" s="4" t="s">
        <v>2860</v>
      </c>
      <c r="L1005" s="4" t="s">
        <v>3749</v>
      </c>
      <c r="M1005" s="4" t="s">
        <v>3750</v>
      </c>
      <c r="N1005" s="4" t="s">
        <v>4369</v>
      </c>
      <c r="O1005" s="4">
        <v>421</v>
      </c>
      <c r="P1005" s="3"/>
      <c r="Q1005" s="4"/>
      <c r="R1005" s="4" t="s">
        <v>2727</v>
      </c>
      <c r="S1005" s="4" t="s">
        <v>2713</v>
      </c>
      <c r="T1005" s="2">
        <v>40826</v>
      </c>
      <c r="U1005" s="88" t="str">
        <f t="shared" si="174"/>
        <v>Y</v>
      </c>
      <c r="V1005" s="88" t="str">
        <f t="shared" ref="V1005:V1061" si="179">IF(T1005="","N/A",IF(T1005="TBD","N","Y"))</f>
        <v>Y</v>
      </c>
      <c r="W1005" s="34">
        <v>22419.03</v>
      </c>
      <c r="X1005" s="4" t="s">
        <v>2756</v>
      </c>
      <c r="Y1005" s="2"/>
      <c r="Z1005" s="2">
        <v>41031</v>
      </c>
      <c r="AA1005" s="84" t="str">
        <f t="shared" si="175"/>
        <v>Y</v>
      </c>
      <c r="AB1005" s="35">
        <v>3800</v>
      </c>
      <c r="AC1005" s="15">
        <f t="shared" si="176"/>
        <v>3800</v>
      </c>
      <c r="AD1005" s="2">
        <v>41091</v>
      </c>
      <c r="AE1005" s="92" t="str">
        <f t="shared" si="177"/>
        <v>Complete</v>
      </c>
      <c r="AF1005" s="2">
        <v>41131</v>
      </c>
      <c r="AG1005" s="4" t="s">
        <v>697</v>
      </c>
      <c r="AH1005" s="89" t="str">
        <f t="shared" si="178"/>
        <v>Complete</v>
      </c>
      <c r="AI1005" s="2">
        <v>41155</v>
      </c>
      <c r="AJ1005" s="2">
        <v>41149</v>
      </c>
      <c r="AK1005" s="84" t="str">
        <f>IF(Q1005="",IF(U1005="N","N/A",IF(AL1005="","TBD",IF(AL1005="N/A","N/A",IF(ISNUMBER(AL1005),"Complete","")))),"Removed")</f>
        <v>Complete</v>
      </c>
      <c r="AL1005" s="94">
        <v>41197</v>
      </c>
      <c r="AM1005" s="89" t="str">
        <f>IF(Q1005="",IF(AO1005="","TBD",IF(AO1005="N/A","N/A",IF(ISNUMBER(AO1005),"Complete","TBD"))),"N/A")</f>
        <v>Complete</v>
      </c>
      <c r="AN1005" s="2"/>
      <c r="AO1005" s="94">
        <v>41046</v>
      </c>
      <c r="AP1005" s="97" t="str">
        <f>IF(Q1005="",IF(AK1005="Complete",IF(AM1005="TBD","Waiting on Router","Ready"),"Pending Fiber Completion"),"Removed")</f>
        <v>Ready</v>
      </c>
      <c r="AQ1005" s="2"/>
      <c r="AR1005" s="4" t="s">
        <v>4903</v>
      </c>
      <c r="AS1005" s="7">
        <v>1</v>
      </c>
      <c r="AT1005" s="2"/>
      <c r="AU1005" s="2"/>
      <c r="AV1005" s="4"/>
    </row>
    <row r="1006" spans="1:48">
      <c r="A1006" s="2"/>
      <c r="B1006" s="73" t="s">
        <v>2596</v>
      </c>
      <c r="C1006" s="73" t="s">
        <v>152</v>
      </c>
      <c r="D1006" s="73" t="s">
        <v>774</v>
      </c>
      <c r="E1006" s="3" t="s">
        <v>2723</v>
      </c>
      <c r="F1006" s="73" t="s">
        <v>1337</v>
      </c>
      <c r="G1006" s="73" t="s">
        <v>4852</v>
      </c>
      <c r="H1006" s="4" t="s">
        <v>1338</v>
      </c>
      <c r="I1006" s="4" t="s">
        <v>106</v>
      </c>
      <c r="J1006" s="4">
        <v>26201</v>
      </c>
      <c r="K1006" s="4" t="s">
        <v>2859</v>
      </c>
      <c r="L1006" s="4" t="s">
        <v>3749</v>
      </c>
      <c r="M1006" s="4" t="s">
        <v>3750</v>
      </c>
      <c r="N1006" s="4" t="s">
        <v>4370</v>
      </c>
      <c r="O1006" s="4">
        <v>422</v>
      </c>
      <c r="P1006" s="3"/>
      <c r="Q1006" s="4"/>
      <c r="R1006" s="4" t="s">
        <v>2727</v>
      </c>
      <c r="S1006" s="4" t="s">
        <v>2713</v>
      </c>
      <c r="T1006" s="2">
        <v>40855</v>
      </c>
      <c r="U1006" s="88" t="str">
        <f t="shared" si="174"/>
        <v>Y</v>
      </c>
      <c r="V1006" s="88" t="str">
        <f t="shared" si="179"/>
        <v>Y</v>
      </c>
      <c r="W1006" s="34">
        <v>266051.40000000002</v>
      </c>
      <c r="X1006" s="4" t="s">
        <v>697</v>
      </c>
      <c r="Y1006" s="2">
        <v>40932</v>
      </c>
      <c r="Z1006" s="2">
        <v>41068</v>
      </c>
      <c r="AA1006" s="84" t="str">
        <f t="shared" si="175"/>
        <v>Y</v>
      </c>
      <c r="AB1006" s="35"/>
      <c r="AC1006" s="15" t="str">
        <f t="shared" si="176"/>
        <v>TBD</v>
      </c>
      <c r="AD1006" s="2">
        <v>41091</v>
      </c>
      <c r="AE1006" s="92" t="str">
        <f t="shared" si="177"/>
        <v>Complete</v>
      </c>
      <c r="AF1006" s="2">
        <v>41198</v>
      </c>
      <c r="AG1006" s="4" t="s">
        <v>2756</v>
      </c>
      <c r="AH1006" s="89" t="str">
        <f t="shared" si="178"/>
        <v>No Build Required</v>
      </c>
      <c r="AI1006" s="1" t="s">
        <v>4508</v>
      </c>
      <c r="AJ1006" s="1" t="s">
        <v>4508</v>
      </c>
      <c r="AK1006" s="84" t="str">
        <f>IF(Q1006="",IF(U1006="N","N/A",IF(AL1006="","TBD",IF(AL1006="N/A","N/A",IF(ISNUMBER(AL1006),"Complete","")))),"Removed")</f>
        <v>Complete</v>
      </c>
      <c r="AL1006" s="94">
        <v>41198</v>
      </c>
      <c r="AM1006" s="89" t="str">
        <f>IF(Q1006="",IF(AO1006="","TBD",IF(AO1006="N/A","N/A",IF(ISNUMBER(AO1006),"Complete","TBD"))),"N/A")</f>
        <v>Complete</v>
      </c>
      <c r="AN1006" s="2"/>
      <c r="AO1006" s="94">
        <v>41044</v>
      </c>
      <c r="AP1006" s="97" t="str">
        <f>IF(Q1006="",IF(AK1006="Complete",IF(AM1006="TBD","Waiting on Router","Ready"),"Pending Fiber Completion"),"Removed")</f>
        <v>Ready</v>
      </c>
      <c r="AQ1006" s="2"/>
      <c r="AR1006" s="4"/>
      <c r="AS1006" s="7">
        <v>1</v>
      </c>
      <c r="AT1006" s="2"/>
      <c r="AU1006" s="2"/>
      <c r="AV1006" s="4"/>
    </row>
    <row r="1007" spans="1:48">
      <c r="A1007" s="2"/>
      <c r="B1007" s="73" t="s">
        <v>2597</v>
      </c>
      <c r="C1007" s="73" t="s">
        <v>152</v>
      </c>
      <c r="D1007" s="73" t="s">
        <v>763</v>
      </c>
      <c r="E1007" s="4" t="s">
        <v>2723</v>
      </c>
      <c r="F1007" s="73" t="s">
        <v>594</v>
      </c>
      <c r="G1007" s="73" t="s">
        <v>4852</v>
      </c>
      <c r="H1007" s="4" t="s">
        <v>595</v>
      </c>
      <c r="I1007" s="4" t="s">
        <v>106</v>
      </c>
      <c r="J1007" s="4">
        <v>26201</v>
      </c>
      <c r="K1007" s="4" t="s">
        <v>2858</v>
      </c>
      <c r="L1007" s="4"/>
      <c r="M1007" s="4"/>
      <c r="N1007" s="4" t="s">
        <v>4103</v>
      </c>
      <c r="O1007" s="4">
        <v>804</v>
      </c>
      <c r="P1007" s="4"/>
      <c r="Q1007" s="4"/>
      <c r="R1007" s="4" t="s">
        <v>2727</v>
      </c>
      <c r="S1007" s="4" t="s">
        <v>2712</v>
      </c>
      <c r="T1007" s="2">
        <v>40849</v>
      </c>
      <c r="U1007" s="86" t="str">
        <f t="shared" si="174"/>
        <v>Y</v>
      </c>
      <c r="V1007" s="86" t="str">
        <f t="shared" si="179"/>
        <v>Y</v>
      </c>
      <c r="W1007" s="34">
        <v>16792.63</v>
      </c>
      <c r="X1007" s="4" t="s">
        <v>2756</v>
      </c>
      <c r="Y1007" s="2"/>
      <c r="Z1007" s="2">
        <v>40856</v>
      </c>
      <c r="AA1007" s="84" t="str">
        <f t="shared" si="175"/>
        <v>Y</v>
      </c>
      <c r="AB1007" s="35">
        <v>2545</v>
      </c>
      <c r="AC1007" s="15">
        <f t="shared" si="176"/>
        <v>2545</v>
      </c>
      <c r="AD1007" s="2">
        <v>41030</v>
      </c>
      <c r="AE1007" s="92" t="str">
        <f t="shared" si="177"/>
        <v>Complete</v>
      </c>
      <c r="AF1007" s="2">
        <v>40970</v>
      </c>
      <c r="AG1007" s="4" t="s">
        <v>697</v>
      </c>
      <c r="AH1007" s="89" t="str">
        <f t="shared" si="178"/>
        <v>Complete</v>
      </c>
      <c r="AI1007" s="2">
        <v>41089</v>
      </c>
      <c r="AJ1007" s="2">
        <v>41019</v>
      </c>
      <c r="AK1007" s="84" t="str">
        <f>IF(Q1007="",IF(U1007="N","N/A",IF(AL1007="","TBD",IF(AL1007="N/A","N/A",IF(ISNUMBER(AL1007),"Complete","")))),"Removed")</f>
        <v>Complete</v>
      </c>
      <c r="AL1007" s="94">
        <v>41087</v>
      </c>
      <c r="AM1007" s="89" t="str">
        <f>IF(Q1007="",IF(AO1007="","TBD",IF(AO1007="N/A","N/A",IF(ISNUMBER(AO1007),"Complete","TBD"))),"N/A")</f>
        <v>Complete</v>
      </c>
      <c r="AN1007" s="1">
        <v>41124</v>
      </c>
      <c r="AO1007" s="94">
        <v>41074</v>
      </c>
      <c r="AP1007" s="97" t="str">
        <f>IF(Q1007="",IF(AK1007="Complete",IF(AM1007="TBD","Waiting on Router","Ready"),"Pending Fiber Completion"),"Removed")</f>
        <v>Ready</v>
      </c>
      <c r="AQ1007" s="1">
        <v>41124</v>
      </c>
      <c r="AR1007" s="4" t="s">
        <v>4781</v>
      </c>
      <c r="AS1007" s="7">
        <v>1</v>
      </c>
      <c r="AT1007" s="2"/>
      <c r="AU1007" s="2"/>
      <c r="AV1007" s="4"/>
    </row>
    <row r="1008" spans="1:48">
      <c r="A1008" s="2"/>
      <c r="B1008" s="73" t="s">
        <v>2598</v>
      </c>
      <c r="C1008" s="73" t="s">
        <v>152</v>
      </c>
      <c r="D1008" s="73" t="s">
        <v>763</v>
      </c>
      <c r="E1008" s="4" t="s">
        <v>2723</v>
      </c>
      <c r="F1008" s="73" t="s">
        <v>596</v>
      </c>
      <c r="G1008" s="73" t="s">
        <v>4852</v>
      </c>
      <c r="H1008" s="4" t="s">
        <v>597</v>
      </c>
      <c r="I1008" s="4" t="s">
        <v>106</v>
      </c>
      <c r="J1008" s="4">
        <v>26201</v>
      </c>
      <c r="K1008" s="4" t="s">
        <v>2857</v>
      </c>
      <c r="L1008" s="4"/>
      <c r="M1008" s="4"/>
      <c r="N1008" s="4" t="s">
        <v>4206</v>
      </c>
      <c r="O1008" s="4">
        <v>771</v>
      </c>
      <c r="P1008" s="2"/>
      <c r="Q1008" s="4"/>
      <c r="R1008" s="4" t="s">
        <v>2727</v>
      </c>
      <c r="S1008" s="4" t="s">
        <v>2712</v>
      </c>
      <c r="T1008" s="2">
        <v>40849</v>
      </c>
      <c r="U1008" s="86" t="str">
        <f t="shared" si="174"/>
        <v>Y</v>
      </c>
      <c r="V1008" s="86" t="str">
        <f t="shared" si="179"/>
        <v>Y</v>
      </c>
      <c r="W1008" s="34">
        <v>9370.02</v>
      </c>
      <c r="X1008" s="4" t="s">
        <v>2756</v>
      </c>
      <c r="Y1008" s="2"/>
      <c r="Z1008" s="2">
        <v>40856</v>
      </c>
      <c r="AA1008" s="84" t="str">
        <f t="shared" si="175"/>
        <v>Y</v>
      </c>
      <c r="AB1008" s="35">
        <v>410</v>
      </c>
      <c r="AC1008" s="15">
        <f t="shared" si="176"/>
        <v>410</v>
      </c>
      <c r="AD1008" s="2">
        <v>41030</v>
      </c>
      <c r="AE1008" s="92" t="str">
        <f t="shared" si="177"/>
        <v>Complete</v>
      </c>
      <c r="AF1008" s="2">
        <v>40970</v>
      </c>
      <c r="AG1008" s="4" t="s">
        <v>697</v>
      </c>
      <c r="AH1008" s="89" t="str">
        <f t="shared" si="178"/>
        <v>Complete</v>
      </c>
      <c r="AI1008" s="2">
        <v>41087</v>
      </c>
      <c r="AJ1008" s="2">
        <v>41019</v>
      </c>
      <c r="AK1008" s="84" t="str">
        <f>IF(Q1008="",IF(U1008="N","N/A",IF(AL1008="","TBD",IF(AL1008="N/A","N/A",IF(ISNUMBER(AL1008),"Complete","")))),"Removed")</f>
        <v>Complete</v>
      </c>
      <c r="AL1008" s="94">
        <v>41088</v>
      </c>
      <c r="AM1008" s="89" t="str">
        <f>IF(Q1008="",IF(AO1008="","TBD",IF(AO1008="N/A","N/A",IF(ISNUMBER(AO1008),"Complete","TBD"))),"N/A")</f>
        <v>Complete</v>
      </c>
      <c r="AN1008" s="1">
        <v>41173</v>
      </c>
      <c r="AO1008" s="94">
        <v>41074</v>
      </c>
      <c r="AP1008" s="97" t="str">
        <f>IF(Q1008="",IF(AK1008="Complete",IF(AM1008="TBD","Waiting on Router","Ready"),"Pending Fiber Completion"),"Removed")</f>
        <v>Ready</v>
      </c>
      <c r="AQ1008" s="1">
        <v>41173</v>
      </c>
      <c r="AR1008" s="4"/>
      <c r="AS1008" s="7">
        <v>1</v>
      </c>
      <c r="AT1008" s="2"/>
      <c r="AU1008" s="2"/>
      <c r="AV1008" s="4"/>
    </row>
    <row r="1009" spans="1:48" ht="94.5">
      <c r="A1009" s="2"/>
      <c r="B1009" s="73" t="s">
        <v>2599</v>
      </c>
      <c r="C1009" s="73" t="s">
        <v>152</v>
      </c>
      <c r="D1009" s="73" t="s">
        <v>763</v>
      </c>
      <c r="E1009" s="4" t="s">
        <v>2723</v>
      </c>
      <c r="F1009" s="73" t="s">
        <v>654</v>
      </c>
      <c r="G1009" s="73" t="s">
        <v>4852</v>
      </c>
      <c r="H1009" s="4" t="s">
        <v>655</v>
      </c>
      <c r="I1009" s="4" t="s">
        <v>656</v>
      </c>
      <c r="J1009" s="4"/>
      <c r="K1009" s="4" t="s">
        <v>2856</v>
      </c>
      <c r="L1009" s="4"/>
      <c r="M1009" s="4"/>
      <c r="N1009" s="4" t="s">
        <v>4925</v>
      </c>
      <c r="O1009" s="4">
        <v>837</v>
      </c>
      <c r="P1009" s="4"/>
      <c r="Q1009" s="4"/>
      <c r="R1009" s="4" t="s">
        <v>2727</v>
      </c>
      <c r="S1009" s="4" t="s">
        <v>2712</v>
      </c>
      <c r="T1009" s="2">
        <v>40851</v>
      </c>
      <c r="U1009" s="86" t="str">
        <f t="shared" si="174"/>
        <v>Y</v>
      </c>
      <c r="V1009" s="86" t="str">
        <f t="shared" si="179"/>
        <v>Y</v>
      </c>
      <c r="W1009" s="34">
        <v>68615.17</v>
      </c>
      <c r="X1009" s="4" t="s">
        <v>2756</v>
      </c>
      <c r="Y1009" s="2"/>
      <c r="Z1009" s="2">
        <v>41068</v>
      </c>
      <c r="AA1009" s="84" t="str">
        <f t="shared" si="175"/>
        <v>Y</v>
      </c>
      <c r="AB1009" s="35"/>
      <c r="AC1009" s="15" t="str">
        <f t="shared" si="176"/>
        <v>TBD</v>
      </c>
      <c r="AD1009" s="2">
        <v>41091</v>
      </c>
      <c r="AE1009" s="92" t="str">
        <f t="shared" si="177"/>
        <v>Complete</v>
      </c>
      <c r="AF1009" s="2">
        <v>41131</v>
      </c>
      <c r="AG1009" s="4" t="s">
        <v>697</v>
      </c>
      <c r="AH1009" s="89" t="str">
        <f t="shared" si="178"/>
        <v>Complete</v>
      </c>
      <c r="AI1009" s="2">
        <v>41135</v>
      </c>
      <c r="AJ1009" s="2">
        <v>41158</v>
      </c>
      <c r="AK1009" s="84" t="str">
        <f>IF(Q1009="",IF(U1009="N","N/A",IF(AL1009="","TBD",IF(AL1009="N/A","N/A",IF(ISNUMBER(AL1009),"Complete","")))),"Removed")</f>
        <v>Complete</v>
      </c>
      <c r="AL1009" s="94">
        <v>41184</v>
      </c>
      <c r="AM1009" s="89" t="str">
        <f>IF(Q1009="",IF(AO1009="","TBD",IF(AO1009="N/A","N/A",IF(ISNUMBER(AO1009),"Complete","TBD"))),"N/A")</f>
        <v>Complete</v>
      </c>
      <c r="AN1009" s="13">
        <v>41187</v>
      </c>
      <c r="AO1009" s="94">
        <v>41177</v>
      </c>
      <c r="AP1009" s="97" t="str">
        <f>IF(Q1009="",IF(AK1009="Complete",IF(AM1009="TBD","Waiting on Router","Ready"),"Pending Fiber Completion"),"Removed")</f>
        <v>Ready</v>
      </c>
      <c r="AQ1009" s="13">
        <v>41187</v>
      </c>
      <c r="AR1009" s="4" t="s">
        <v>4904</v>
      </c>
      <c r="AS1009" s="7">
        <v>1</v>
      </c>
      <c r="AT1009" s="2"/>
      <c r="AU1009" s="2"/>
      <c r="AV1009" s="4"/>
    </row>
    <row r="1010" spans="1:48" ht="31.5">
      <c r="A1010" s="2"/>
      <c r="B1010" s="73" t="s">
        <v>2600</v>
      </c>
      <c r="C1010" s="73" t="s">
        <v>152</v>
      </c>
      <c r="D1010" s="73" t="s">
        <v>764</v>
      </c>
      <c r="E1010" s="4" t="s">
        <v>2723</v>
      </c>
      <c r="F1010" s="73" t="s">
        <v>6917</v>
      </c>
      <c r="G1010" s="73" t="s">
        <v>4852</v>
      </c>
      <c r="H1010" s="4" t="s">
        <v>299</v>
      </c>
      <c r="I1010" s="4" t="s">
        <v>106</v>
      </c>
      <c r="J1010" s="4">
        <v>26201</v>
      </c>
      <c r="K1010" s="4" t="s">
        <v>2855</v>
      </c>
      <c r="L1010" s="4" t="s">
        <v>6727</v>
      </c>
      <c r="M1010" s="4"/>
      <c r="N1010" s="4" t="s">
        <v>4405</v>
      </c>
      <c r="O1010" s="4">
        <v>1027</v>
      </c>
      <c r="P1010" s="4" t="s">
        <v>4411</v>
      </c>
      <c r="Q1010" s="4"/>
      <c r="R1010" s="4" t="s">
        <v>2727</v>
      </c>
      <c r="S1010" s="4" t="s">
        <v>2715</v>
      </c>
      <c r="T1010" s="2">
        <v>40851</v>
      </c>
      <c r="U1010" s="86" t="str">
        <f t="shared" si="174"/>
        <v>Y</v>
      </c>
      <c r="V1010" s="86" t="str">
        <f t="shared" si="179"/>
        <v>Y</v>
      </c>
      <c r="W1010" s="34">
        <v>19530.88</v>
      </c>
      <c r="X1010" s="4" t="s">
        <v>2756</v>
      </c>
      <c r="Y1010" s="2"/>
      <c r="Z1010" s="2">
        <v>41031</v>
      </c>
      <c r="AA1010" s="84" t="str">
        <f t="shared" si="175"/>
        <v>Y</v>
      </c>
      <c r="AB1010" s="35">
        <v>1749</v>
      </c>
      <c r="AC1010" s="15">
        <f t="shared" si="176"/>
        <v>1749</v>
      </c>
      <c r="AD1010" s="2">
        <v>41091</v>
      </c>
      <c r="AE1010" s="92" t="str">
        <f t="shared" si="177"/>
        <v>Complete</v>
      </c>
      <c r="AF1010" s="2">
        <v>41272</v>
      </c>
      <c r="AG1010" s="4" t="s">
        <v>697</v>
      </c>
      <c r="AH1010" s="89" t="str">
        <f t="shared" si="178"/>
        <v>Complete</v>
      </c>
      <c r="AI1010" s="2" t="s">
        <v>4508</v>
      </c>
      <c r="AJ1010" s="2">
        <v>41304</v>
      </c>
      <c r="AK1010" s="84" t="str">
        <f>IF(Q1010="",IF(U1010="N","N/A",IF(AL1010="","TBD",IF(AL1010="N/A","N/A",IF(ISNUMBER(AL1010),"Complete","")))),"Removed")</f>
        <v>Complete</v>
      </c>
      <c r="AL1010" s="94">
        <v>41309</v>
      </c>
      <c r="AM1010" s="89" t="str">
        <f>IF(Q1010="",IF(AO1010="","TBD",IF(AO1010="N/A","N/A",IF(ISNUMBER(AO1010),"Complete","TBD"))),"N/A")</f>
        <v>Complete</v>
      </c>
      <c r="AN1010" s="2">
        <v>41309</v>
      </c>
      <c r="AO1010" s="94">
        <v>40864</v>
      </c>
      <c r="AP1010" s="97" t="str">
        <f>IF(Q1010="",IF(AK1010="Complete",IF(AM1010="TBD","Waiting on Router","Ready"),"Pending Fiber Completion"),"Removed")</f>
        <v>Ready</v>
      </c>
      <c r="AQ1010" s="2"/>
      <c r="AR1010" s="4" t="s">
        <v>4873</v>
      </c>
      <c r="AS1010" s="7">
        <v>1</v>
      </c>
      <c r="AT1010" s="2"/>
      <c r="AU1010" s="2"/>
      <c r="AV1010" s="4"/>
    </row>
    <row r="1011" spans="1:48">
      <c r="A1011" s="1"/>
      <c r="B1011" s="74" t="s">
        <v>2601</v>
      </c>
      <c r="C1011" s="74" t="s">
        <v>152</v>
      </c>
      <c r="D1011" s="74" t="s">
        <v>761</v>
      </c>
      <c r="E1011" s="9" t="s">
        <v>2723</v>
      </c>
      <c r="F1011" s="79" t="s">
        <v>153</v>
      </c>
      <c r="G1011" s="74" t="s">
        <v>4852</v>
      </c>
      <c r="H1011" s="9" t="s">
        <v>752</v>
      </c>
      <c r="I1011" s="9" t="s">
        <v>106</v>
      </c>
      <c r="J1011" s="9">
        <v>26201</v>
      </c>
      <c r="K1011" s="9" t="s">
        <v>2854</v>
      </c>
      <c r="L1011" s="7" t="s">
        <v>3948</v>
      </c>
      <c r="M1011" s="9" t="s">
        <v>3949</v>
      </c>
      <c r="N1011" s="9" t="s">
        <v>4631</v>
      </c>
      <c r="O1011" s="9">
        <v>1388</v>
      </c>
      <c r="P1011" s="9"/>
      <c r="Q1011" s="7"/>
      <c r="R1011" s="7" t="s">
        <v>2727</v>
      </c>
      <c r="S1011" s="9"/>
      <c r="T1011" s="1">
        <v>40938</v>
      </c>
      <c r="U1011" s="87" t="str">
        <f t="shared" si="174"/>
        <v>Y</v>
      </c>
      <c r="V1011" s="87" t="str">
        <f t="shared" si="179"/>
        <v>Y</v>
      </c>
      <c r="W1011" s="32">
        <v>30390.639999999999</v>
      </c>
      <c r="X1011" s="9" t="s">
        <v>2756</v>
      </c>
      <c r="Y1011" s="1"/>
      <c r="Z1011" s="1">
        <v>40947</v>
      </c>
      <c r="AA1011" s="84" t="str">
        <f t="shared" si="175"/>
        <v>Y</v>
      </c>
      <c r="AB1011" s="33">
        <v>3734</v>
      </c>
      <c r="AC1011" s="15">
        <f t="shared" si="176"/>
        <v>3734</v>
      </c>
      <c r="AD1011" s="1">
        <v>41091</v>
      </c>
      <c r="AE1011" s="92" t="str">
        <f t="shared" si="177"/>
        <v>Complete</v>
      </c>
      <c r="AF1011" s="1">
        <v>41067</v>
      </c>
      <c r="AG1011" s="9" t="s">
        <v>2756</v>
      </c>
      <c r="AH1011" s="89" t="str">
        <f t="shared" si="178"/>
        <v>No Build Required</v>
      </c>
      <c r="AI1011" s="1" t="s">
        <v>4508</v>
      </c>
      <c r="AJ1011" s="1" t="s">
        <v>4508</v>
      </c>
      <c r="AK1011" s="84" t="str">
        <f>IF(Q1011="",IF(U1011="N","N/A",IF(AL1011="","TBD",IF(AL1011="N/A","N/A",IF(ISNUMBER(AL1011),"Complete","")))),"Removed")</f>
        <v>Complete</v>
      </c>
      <c r="AL1011" s="93">
        <v>41067</v>
      </c>
      <c r="AM1011" s="89" t="str">
        <f>IF(Q1011="",IF(AO1011="","TBD",IF(AO1011="N/A","N/A",IF(ISNUMBER(AO1011),"Complete","TBD"))),"N/A")</f>
        <v>Complete</v>
      </c>
      <c r="AN1011" s="1">
        <v>41068</v>
      </c>
      <c r="AO1011" s="93">
        <v>40932</v>
      </c>
      <c r="AP1011" s="97" t="str">
        <f>IF(Q1011="",IF(AK1011="Complete",IF(AM1011="TBD","Waiting on Router","Ready"),"Pending Fiber Completion"),"Removed")</f>
        <v>Ready</v>
      </c>
      <c r="AQ1011" s="1">
        <v>41068</v>
      </c>
      <c r="AR1011" s="7"/>
      <c r="AS1011" s="9">
        <v>1</v>
      </c>
      <c r="AT1011" s="1"/>
      <c r="AU1011" s="1"/>
      <c r="AV1011" s="7"/>
    </row>
    <row r="1012" spans="1:48" ht="78.75">
      <c r="A1012" s="2"/>
      <c r="B1012" s="73" t="s">
        <v>2602</v>
      </c>
      <c r="C1012" s="73" t="s">
        <v>152</v>
      </c>
      <c r="D1012" s="73" t="s">
        <v>710</v>
      </c>
      <c r="E1012" s="4" t="s">
        <v>2723</v>
      </c>
      <c r="F1012" s="73" t="s">
        <v>4846</v>
      </c>
      <c r="G1012" s="73" t="s">
        <v>4852</v>
      </c>
      <c r="H1012" s="4" t="s">
        <v>7</v>
      </c>
      <c r="I1012" s="4" t="s">
        <v>8</v>
      </c>
      <c r="J1012" s="4">
        <v>26201</v>
      </c>
      <c r="K1012" s="4" t="s">
        <v>2853</v>
      </c>
      <c r="L1012" s="4" t="s">
        <v>3847</v>
      </c>
      <c r="M1012" s="4" t="s">
        <v>3848</v>
      </c>
      <c r="N1012" s="4" t="s">
        <v>4283</v>
      </c>
      <c r="O1012" s="4">
        <v>1106</v>
      </c>
      <c r="P1012" s="4"/>
      <c r="Q1012" s="4"/>
      <c r="R1012" s="4" t="s">
        <v>2727</v>
      </c>
      <c r="S1012" s="4" t="s">
        <v>2714</v>
      </c>
      <c r="T1012" s="2">
        <v>40851</v>
      </c>
      <c r="U1012" s="86" t="str">
        <f t="shared" si="174"/>
        <v>Y</v>
      </c>
      <c r="V1012" s="86" t="str">
        <f t="shared" si="179"/>
        <v>Y</v>
      </c>
      <c r="W1012" s="34">
        <v>25738.26</v>
      </c>
      <c r="X1012" s="4" t="s">
        <v>2756</v>
      </c>
      <c r="Y1012" s="2"/>
      <c r="Z1012" s="2">
        <v>41031</v>
      </c>
      <c r="AA1012" s="84" t="str">
        <f t="shared" si="175"/>
        <v>Y</v>
      </c>
      <c r="AB1012" s="35">
        <v>520</v>
      </c>
      <c r="AC1012" s="15">
        <f t="shared" si="176"/>
        <v>520</v>
      </c>
      <c r="AD1012" s="2">
        <v>41122</v>
      </c>
      <c r="AE1012" s="92" t="str">
        <f t="shared" si="177"/>
        <v>Complete</v>
      </c>
      <c r="AF1012" s="2">
        <v>41131</v>
      </c>
      <c r="AG1012" s="4" t="s">
        <v>697</v>
      </c>
      <c r="AH1012" s="89" t="str">
        <f t="shared" si="178"/>
        <v>Complete</v>
      </c>
      <c r="AI1012" s="2">
        <v>41130</v>
      </c>
      <c r="AJ1012" s="2">
        <v>41143</v>
      </c>
      <c r="AK1012" s="84" t="str">
        <f>IF(Q1012="",IF(U1012="N","N/A",IF(AL1012="","TBD",IF(AL1012="N/A","N/A",IF(ISNUMBER(AL1012),"Complete","")))),"Removed")</f>
        <v>Complete</v>
      </c>
      <c r="AL1012" s="94">
        <v>41178</v>
      </c>
      <c r="AM1012" s="89" t="str">
        <f>IF(Q1012="",IF(AO1012="","TBD",IF(AO1012="N/A","N/A",IF(ISNUMBER(AO1012),"Complete","TBD"))),"N/A")</f>
        <v>Complete</v>
      </c>
      <c r="AN1012" s="2"/>
      <c r="AO1012" s="94">
        <v>40905</v>
      </c>
      <c r="AP1012" s="97" t="str">
        <f>IF(Q1012="",IF(AK1012="Complete",IF(AM1012="TBD","Waiting on Router","Ready"),"Pending Fiber Completion"),"Removed")</f>
        <v>Ready</v>
      </c>
      <c r="AQ1012" s="2"/>
      <c r="AR1012" s="4" t="s">
        <v>4905</v>
      </c>
      <c r="AS1012" s="7">
        <v>1</v>
      </c>
      <c r="AT1012" s="2"/>
      <c r="AU1012" s="2"/>
      <c r="AV1012" s="4"/>
    </row>
    <row r="1013" spans="1:48" ht="47.25">
      <c r="A1013" s="2"/>
      <c r="B1013" s="73" t="s">
        <v>2603</v>
      </c>
      <c r="C1013" s="73" t="s">
        <v>152</v>
      </c>
      <c r="D1013" s="73" t="s">
        <v>710</v>
      </c>
      <c r="E1013" s="4" t="s">
        <v>2723</v>
      </c>
      <c r="F1013" s="73" t="s">
        <v>4770</v>
      </c>
      <c r="G1013" s="73" t="s">
        <v>4852</v>
      </c>
      <c r="H1013" s="4" t="s">
        <v>1744</v>
      </c>
      <c r="I1013" s="4"/>
      <c r="J1013" s="4"/>
      <c r="K1013" s="4"/>
      <c r="L1013" s="4" t="s">
        <v>3849</v>
      </c>
      <c r="M1013" s="4" t="s">
        <v>3850</v>
      </c>
      <c r="N1013" s="4" t="s">
        <v>4278</v>
      </c>
      <c r="O1013" s="4">
        <v>1092</v>
      </c>
      <c r="P1013" s="4"/>
      <c r="Q1013" s="4"/>
      <c r="R1013" s="4" t="s">
        <v>2727</v>
      </c>
      <c r="S1013" s="4" t="s">
        <v>2714</v>
      </c>
      <c r="T1013" s="2">
        <v>40912</v>
      </c>
      <c r="U1013" s="86" t="str">
        <f t="shared" si="174"/>
        <v>Y</v>
      </c>
      <c r="V1013" s="86" t="str">
        <f t="shared" si="179"/>
        <v>Y</v>
      </c>
      <c r="W1013" s="34">
        <v>14863.68</v>
      </c>
      <c r="X1013" s="4" t="s">
        <v>697</v>
      </c>
      <c r="Y1013" s="2">
        <v>40932</v>
      </c>
      <c r="Z1013" s="2">
        <v>41031</v>
      </c>
      <c r="AA1013" s="84" t="str">
        <f t="shared" si="175"/>
        <v>Y</v>
      </c>
      <c r="AB1013" s="35">
        <v>1788</v>
      </c>
      <c r="AC1013" s="15">
        <f t="shared" si="176"/>
        <v>1788</v>
      </c>
      <c r="AD1013" s="2">
        <v>41122</v>
      </c>
      <c r="AE1013" s="92" t="str">
        <f t="shared" si="177"/>
        <v>Complete</v>
      </c>
      <c r="AF1013" s="2">
        <v>41131</v>
      </c>
      <c r="AG1013" s="4" t="s">
        <v>697</v>
      </c>
      <c r="AH1013" s="89" t="str">
        <f t="shared" si="178"/>
        <v>Complete</v>
      </c>
      <c r="AI1013" s="2">
        <v>41123</v>
      </c>
      <c r="AJ1013" s="2">
        <v>41149</v>
      </c>
      <c r="AK1013" s="84" t="str">
        <f>IF(Q1013="",IF(U1013="N","N/A",IF(AL1013="","TBD",IF(AL1013="N/A","N/A",IF(ISNUMBER(AL1013),"Complete","")))),"Removed")</f>
        <v>Complete</v>
      </c>
      <c r="AL1013" s="94">
        <v>41178</v>
      </c>
      <c r="AM1013" s="89" t="str">
        <f>IF(Q1013="",IF(AO1013="","TBD",IF(AO1013="N/A","N/A",IF(ISNUMBER(AO1013),"Complete","TBD"))),"N/A")</f>
        <v>Complete</v>
      </c>
      <c r="AN1013" s="1">
        <v>41180</v>
      </c>
      <c r="AO1013" s="94">
        <v>40906</v>
      </c>
      <c r="AP1013" s="97" t="str">
        <f>IF(Q1013="",IF(AK1013="Complete",IF(AM1013="TBD","Waiting on Router","Ready"),"Pending Fiber Completion"),"Removed")</f>
        <v>Ready</v>
      </c>
      <c r="AQ1013" s="1">
        <v>41180</v>
      </c>
      <c r="AR1013" s="4" t="s">
        <v>4906</v>
      </c>
      <c r="AS1013" s="7">
        <v>1</v>
      </c>
      <c r="AT1013" s="2"/>
      <c r="AU1013" s="2"/>
      <c r="AV1013" s="4"/>
    </row>
    <row r="1014" spans="1:48" ht="47.25">
      <c r="A1014" s="13"/>
      <c r="B1014" s="75" t="s">
        <v>2604</v>
      </c>
      <c r="C1014" s="75" t="s">
        <v>152</v>
      </c>
      <c r="D1014" s="75" t="s">
        <v>1554</v>
      </c>
      <c r="E1014" s="6" t="s">
        <v>2723</v>
      </c>
      <c r="F1014" s="78" t="s">
        <v>1569</v>
      </c>
      <c r="G1014" s="75" t="s">
        <v>4854</v>
      </c>
      <c r="H1014" s="6" t="s">
        <v>1570</v>
      </c>
      <c r="I1014" s="6" t="s">
        <v>106</v>
      </c>
      <c r="J1014" s="6">
        <v>26201</v>
      </c>
      <c r="K1014" s="6" t="s">
        <v>2852</v>
      </c>
      <c r="L1014" s="11" t="s">
        <v>3971</v>
      </c>
      <c r="M1014" s="6" t="s">
        <v>3972</v>
      </c>
      <c r="N1014" s="6"/>
      <c r="O1014" s="6"/>
      <c r="P1014" s="6"/>
      <c r="Q1014" s="11"/>
      <c r="R1014" s="11" t="s">
        <v>2727</v>
      </c>
      <c r="S1014" s="6" t="s">
        <v>2715</v>
      </c>
      <c r="T1014" s="13">
        <v>40851</v>
      </c>
      <c r="U1014" s="89" t="str">
        <f t="shared" si="174"/>
        <v>Y</v>
      </c>
      <c r="V1014" s="89" t="str">
        <f t="shared" si="179"/>
        <v>Y</v>
      </c>
      <c r="W1014" s="22">
        <v>15279.27</v>
      </c>
      <c r="X1014" s="6" t="s">
        <v>2756</v>
      </c>
      <c r="Y1014" s="13"/>
      <c r="Z1014" s="13">
        <v>41031</v>
      </c>
      <c r="AA1014" s="84" t="str">
        <f t="shared" si="175"/>
        <v>Y</v>
      </c>
      <c r="AB1014" s="23">
        <v>1699</v>
      </c>
      <c r="AC1014" s="15">
        <f t="shared" si="176"/>
        <v>1699</v>
      </c>
      <c r="AD1014" s="13">
        <v>41122</v>
      </c>
      <c r="AE1014" s="92" t="str">
        <f t="shared" si="177"/>
        <v>Complete</v>
      </c>
      <c r="AF1014" s="13">
        <v>41068</v>
      </c>
      <c r="AG1014" s="6" t="s">
        <v>2756</v>
      </c>
      <c r="AH1014" s="89" t="str">
        <f t="shared" si="178"/>
        <v>No Build Required</v>
      </c>
      <c r="AI1014" s="1" t="s">
        <v>4508</v>
      </c>
      <c r="AJ1014" s="1" t="s">
        <v>4508</v>
      </c>
      <c r="AK1014" s="84" t="str">
        <f>IF(Q1014="",IF(U1014="N","N/A",IF(AL1014="","TBD",IF(AL1014="N/A","N/A",IF(ISNUMBER(AL1014),"Complete","")))),"Removed")</f>
        <v>Complete</v>
      </c>
      <c r="AL1014" s="95">
        <v>41068</v>
      </c>
      <c r="AM1014" s="89" t="str">
        <f>IF(Q1014="",IF(AO1014="","TBD",IF(AO1014="N/A","N/A",IF(ISNUMBER(AO1014),"Complete","TBD"))),"N/A")</f>
        <v>TBD</v>
      </c>
      <c r="AN1014" s="13"/>
      <c r="AO1014" s="95"/>
      <c r="AP1014" s="97" t="str">
        <f>IF(Q1014="",IF(AK1014="Complete",IF(AM1014="TBD","Ready","Ready"),"Pending Fiber Completion"),"Removed")</f>
        <v>Ready</v>
      </c>
      <c r="AQ1014" s="13"/>
      <c r="AR1014" s="11" t="s">
        <v>5236</v>
      </c>
      <c r="AS1014" s="36">
        <v>1</v>
      </c>
      <c r="AT1014" s="13"/>
      <c r="AU1014" s="13"/>
      <c r="AV1014" s="11"/>
    </row>
    <row r="1015" spans="1:48">
      <c r="A1015" s="1"/>
      <c r="B1015" s="72" t="s">
        <v>2605</v>
      </c>
      <c r="C1015" s="72" t="s">
        <v>144</v>
      </c>
      <c r="D1015" s="72" t="s">
        <v>1453</v>
      </c>
      <c r="E1015" s="19" t="s">
        <v>2719</v>
      </c>
      <c r="F1015" s="73" t="s">
        <v>1501</v>
      </c>
      <c r="G1015" s="72" t="s">
        <v>4852</v>
      </c>
      <c r="H1015" s="8" t="s">
        <v>1545</v>
      </c>
      <c r="I1015" s="8" t="s">
        <v>121</v>
      </c>
      <c r="J1015" s="8">
        <v>25570</v>
      </c>
      <c r="K1015" s="8" t="s">
        <v>2851</v>
      </c>
      <c r="L1015" s="4" t="s">
        <v>3672</v>
      </c>
      <c r="M1015" s="8" t="s">
        <v>3673</v>
      </c>
      <c r="N1015" s="8" t="s">
        <v>4262</v>
      </c>
      <c r="O1015" s="8">
        <v>575</v>
      </c>
      <c r="P1015" s="19" t="s">
        <v>4872</v>
      </c>
      <c r="Q1015" s="4"/>
      <c r="R1015" s="4" t="s">
        <v>2727</v>
      </c>
      <c r="S1015" s="8" t="s">
        <v>2712</v>
      </c>
      <c r="T1015" s="1">
        <v>40855</v>
      </c>
      <c r="U1015" s="84" t="str">
        <f t="shared" si="174"/>
        <v>Y</v>
      </c>
      <c r="V1015" s="84" t="str">
        <f t="shared" si="179"/>
        <v>Y</v>
      </c>
      <c r="W1015" s="32"/>
      <c r="X1015" s="8" t="s">
        <v>2756</v>
      </c>
      <c r="Y1015" s="1"/>
      <c r="Z1015" s="1">
        <v>40857</v>
      </c>
      <c r="AA1015" s="84" t="str">
        <f t="shared" si="175"/>
        <v>Y</v>
      </c>
      <c r="AB1015" s="33">
        <v>1338</v>
      </c>
      <c r="AC1015" s="15">
        <f t="shared" si="176"/>
        <v>1338</v>
      </c>
      <c r="AD1015" s="1">
        <v>41061</v>
      </c>
      <c r="AE1015" s="92" t="str">
        <f t="shared" si="177"/>
        <v>Complete</v>
      </c>
      <c r="AF1015" s="1"/>
      <c r="AG1015" s="8" t="s">
        <v>4509</v>
      </c>
      <c r="AH1015" s="89" t="str">
        <f t="shared" si="178"/>
        <v>TBD</v>
      </c>
      <c r="AI1015" s="1" t="s">
        <v>4508</v>
      </c>
      <c r="AJ1015" s="1" t="s">
        <v>4508</v>
      </c>
      <c r="AK1015" s="84" t="str">
        <f>IF(Q1015="",IF(U1015="N","N/A",IF(AL1015="","TBD",IF(AL1015="N/A","N/A",IF(ISNUMBER(AL1015),"Complete","")))),"Removed")</f>
        <v>Complete</v>
      </c>
      <c r="AL1015" s="93">
        <v>41246</v>
      </c>
      <c r="AM1015" s="89" t="str">
        <f>IF(Q1015="",IF(AO1015="","TBD",IF(AO1015="N/A","N/A",IF(ISNUMBER(AO1015),"Complete","TBD"))),"N/A")</f>
        <v>Complete</v>
      </c>
      <c r="AN1015" s="1"/>
      <c r="AO1015" s="93">
        <v>41197</v>
      </c>
      <c r="AP1015" s="97" t="str">
        <f>IF(Q1015="",IF(AK1015="Complete",IF(AM1015="TBD","Waiting on Router","Ready"),"Pending Fiber Completion"),"Removed")</f>
        <v>Ready</v>
      </c>
      <c r="AQ1015" s="1"/>
      <c r="AR1015" s="4"/>
      <c r="AS1015" s="9">
        <v>1</v>
      </c>
      <c r="AT1015" s="1"/>
      <c r="AU1015" s="1"/>
      <c r="AV1015" s="4"/>
    </row>
    <row r="1016" spans="1:48" ht="31.5">
      <c r="A1016" s="1"/>
      <c r="B1016" s="72" t="s">
        <v>2606</v>
      </c>
      <c r="C1016" s="72" t="s">
        <v>144</v>
      </c>
      <c r="D1016" s="72" t="s">
        <v>1426</v>
      </c>
      <c r="E1016" s="19" t="s">
        <v>2719</v>
      </c>
      <c r="F1016" s="73" t="s">
        <v>1445</v>
      </c>
      <c r="G1016" s="72" t="s">
        <v>4852</v>
      </c>
      <c r="H1016" s="8" t="s">
        <v>1446</v>
      </c>
      <c r="I1016" s="8" t="s">
        <v>121</v>
      </c>
      <c r="J1016" s="8">
        <v>25570</v>
      </c>
      <c r="K1016" s="8" t="s">
        <v>1447</v>
      </c>
      <c r="L1016" s="4" t="s">
        <v>4032</v>
      </c>
      <c r="M1016" s="8" t="s">
        <v>4033</v>
      </c>
      <c r="N1016" s="8" t="s">
        <v>4520</v>
      </c>
      <c r="O1016" s="8">
        <v>481</v>
      </c>
      <c r="P1016" s="19"/>
      <c r="Q1016" s="4"/>
      <c r="R1016" s="4" t="s">
        <v>2727</v>
      </c>
      <c r="S1016" s="8" t="s">
        <v>1727</v>
      </c>
      <c r="T1016" s="1">
        <v>40819</v>
      </c>
      <c r="U1016" s="84" t="str">
        <f t="shared" si="174"/>
        <v>Y</v>
      </c>
      <c r="V1016" s="84" t="str">
        <f t="shared" si="179"/>
        <v>Y</v>
      </c>
      <c r="W1016" s="32">
        <v>8738.7999999999993</v>
      </c>
      <c r="X1016" s="8" t="s">
        <v>697</v>
      </c>
      <c r="Y1016" s="1">
        <v>40940</v>
      </c>
      <c r="Z1016" s="1">
        <v>40975</v>
      </c>
      <c r="AA1016" s="84" t="str">
        <f t="shared" si="175"/>
        <v>Y</v>
      </c>
      <c r="AB1016" s="33">
        <v>410</v>
      </c>
      <c r="AC1016" s="15">
        <f t="shared" si="176"/>
        <v>410</v>
      </c>
      <c r="AD1016" s="1">
        <v>41183</v>
      </c>
      <c r="AE1016" s="92" t="str">
        <f t="shared" si="177"/>
        <v>Complete</v>
      </c>
      <c r="AF1016" s="1">
        <v>41074</v>
      </c>
      <c r="AG1016" s="8" t="s">
        <v>697</v>
      </c>
      <c r="AH1016" s="89" t="str">
        <f t="shared" si="178"/>
        <v>Complete</v>
      </c>
      <c r="AI1016" s="1">
        <v>41194</v>
      </c>
      <c r="AJ1016" s="1">
        <v>41220</v>
      </c>
      <c r="AK1016" s="84" t="str">
        <f>IF(Q1016="",IF(U1016="N","N/A",IF(AL1016="","TBD",IF(AL1016="N/A","N/A",IF(ISNUMBER(AL1016),"Complete","")))),"Removed")</f>
        <v>Complete</v>
      </c>
      <c r="AL1016" s="94">
        <v>41246</v>
      </c>
      <c r="AM1016" s="89" t="str">
        <f>IF(Q1016="",IF(AO1016="","TBD",IF(AO1016="N/A","N/A",IF(ISNUMBER(AO1016),"Complete","TBD"))),"N/A")</f>
        <v>Complete</v>
      </c>
      <c r="AN1016" s="1"/>
      <c r="AO1016" s="93">
        <v>41222</v>
      </c>
      <c r="AP1016" s="97" t="str">
        <f>IF(Q1016="",IF(AK1016="Complete",IF(AM1016="TBD","Waiting on Router","Ready"),"Pending Fiber Completion"),"Removed")</f>
        <v>Ready</v>
      </c>
      <c r="AQ1016" s="1"/>
      <c r="AR1016" s="4" t="s">
        <v>4920</v>
      </c>
      <c r="AS1016" s="9">
        <v>1</v>
      </c>
      <c r="AT1016" s="1"/>
      <c r="AU1016" s="1"/>
      <c r="AV1016" s="4"/>
    </row>
    <row r="1017" spans="1:48">
      <c r="A1017" s="2">
        <v>40753</v>
      </c>
      <c r="B1017" s="73" t="s">
        <v>2607</v>
      </c>
      <c r="C1017" s="73" t="s">
        <v>144</v>
      </c>
      <c r="D1017" s="73" t="s">
        <v>774</v>
      </c>
      <c r="E1017" s="3" t="s">
        <v>2719</v>
      </c>
      <c r="F1017" s="73" t="s">
        <v>1002</v>
      </c>
      <c r="G1017" s="73" t="s">
        <v>4851</v>
      </c>
      <c r="H1017" s="4" t="s">
        <v>6508</v>
      </c>
      <c r="I1017" s="4" t="s">
        <v>416</v>
      </c>
      <c r="J1017" s="4">
        <v>25530</v>
      </c>
      <c r="K1017" s="4" t="s">
        <v>6509</v>
      </c>
      <c r="L1017" s="4" t="s">
        <v>3751</v>
      </c>
      <c r="M1017" s="4" t="s">
        <v>3752</v>
      </c>
      <c r="N1017" s="4" t="s">
        <v>6510</v>
      </c>
      <c r="O1017" s="4">
        <v>79</v>
      </c>
      <c r="P1017" s="3"/>
      <c r="Q1017" s="4"/>
      <c r="R1017" s="4" t="s">
        <v>4071</v>
      </c>
      <c r="S1017" s="4" t="s">
        <v>2713</v>
      </c>
      <c r="T1017" s="2"/>
      <c r="U1017" s="77" t="str">
        <f t="shared" si="174"/>
        <v>N</v>
      </c>
      <c r="V1017" s="77" t="str">
        <f t="shared" si="179"/>
        <v>N/A</v>
      </c>
      <c r="W1017" s="34"/>
      <c r="X1017" s="4" t="s">
        <v>4508</v>
      </c>
      <c r="Y1017" s="2"/>
      <c r="Z1017" s="2"/>
      <c r="AA1017" s="84" t="str">
        <f t="shared" si="175"/>
        <v>N/A</v>
      </c>
      <c r="AB1017" s="35">
        <v>0</v>
      </c>
      <c r="AC1017" s="15">
        <f t="shared" si="176"/>
        <v>0</v>
      </c>
      <c r="AD1017" s="2"/>
      <c r="AE1017" s="92" t="str">
        <f t="shared" si="177"/>
        <v>N/A</v>
      </c>
      <c r="AF1017" s="2"/>
      <c r="AG1017" s="4" t="s">
        <v>2756</v>
      </c>
      <c r="AH1017" s="89" t="str">
        <f t="shared" si="178"/>
        <v>No Build Required</v>
      </c>
      <c r="AI1017" s="2" t="s">
        <v>4508</v>
      </c>
      <c r="AJ1017" s="2" t="s">
        <v>4508</v>
      </c>
      <c r="AK1017" s="84" t="str">
        <f>IF(Q1017="",IF(U1017="N","N/A",IF(AL1017="","TBD",IF(AL1017="N/A","N/A",IF(ISNUMBER(AL1017),"Complete","")))),"Removed")</f>
        <v>N/A</v>
      </c>
      <c r="AL1017" s="93" t="s">
        <v>4508</v>
      </c>
      <c r="AM1017" s="89" t="str">
        <f>IF(Q1017="",IF(AO1017="","TBD",IF(AO1017="N/A","N/A",IF(ISNUMBER(AO1017),"Complete","TBD"))),"N/A")</f>
        <v>Complete</v>
      </c>
      <c r="AN1017" s="2">
        <v>40912</v>
      </c>
      <c r="AO1017" s="94">
        <v>40709</v>
      </c>
      <c r="AP1017" s="97" t="str">
        <f>IF(Q1017="",IF(AK1017="N/A",IF(AM1017="TBD","Waiting on Router","Ready"),"TBD"),"Removed")</f>
        <v>Ready</v>
      </c>
      <c r="AQ1017" s="2">
        <v>40913</v>
      </c>
      <c r="AR1017" s="4"/>
      <c r="AS1017" s="7">
        <v>1</v>
      </c>
      <c r="AT1017" s="2"/>
      <c r="AU1017" s="2"/>
      <c r="AV1017" s="4"/>
    </row>
    <row r="1018" spans="1:48">
      <c r="A1018" s="2">
        <v>40753</v>
      </c>
      <c r="B1018" s="73" t="s">
        <v>2608</v>
      </c>
      <c r="C1018" s="73" t="s">
        <v>144</v>
      </c>
      <c r="D1018" s="73" t="s">
        <v>774</v>
      </c>
      <c r="E1018" s="3" t="s">
        <v>2719</v>
      </c>
      <c r="F1018" s="73" t="s">
        <v>1339</v>
      </c>
      <c r="G1018" s="73" t="s">
        <v>4851</v>
      </c>
      <c r="H1018" s="4" t="s">
        <v>6511</v>
      </c>
      <c r="I1018" s="4" t="s">
        <v>416</v>
      </c>
      <c r="J1018" s="4">
        <v>25530</v>
      </c>
      <c r="K1018" s="4" t="s">
        <v>6512</v>
      </c>
      <c r="L1018" s="4" t="s">
        <v>3751</v>
      </c>
      <c r="M1018" s="4" t="s">
        <v>3752</v>
      </c>
      <c r="N1018" s="4" t="s">
        <v>6513</v>
      </c>
      <c r="O1018" s="4">
        <v>80</v>
      </c>
      <c r="P1018" s="3"/>
      <c r="Q1018" s="4"/>
      <c r="R1018" s="4" t="s">
        <v>4071</v>
      </c>
      <c r="S1018" s="4" t="s">
        <v>2713</v>
      </c>
      <c r="T1018" s="2"/>
      <c r="U1018" s="77" t="str">
        <f t="shared" si="174"/>
        <v>N</v>
      </c>
      <c r="V1018" s="77" t="str">
        <f t="shared" si="179"/>
        <v>N/A</v>
      </c>
      <c r="W1018" s="34"/>
      <c r="X1018" s="4" t="s">
        <v>4508</v>
      </c>
      <c r="Y1018" s="2"/>
      <c r="Z1018" s="2"/>
      <c r="AA1018" s="84" t="str">
        <f t="shared" si="175"/>
        <v>N/A</v>
      </c>
      <c r="AB1018" s="35">
        <v>0</v>
      </c>
      <c r="AC1018" s="15">
        <f t="shared" si="176"/>
        <v>0</v>
      </c>
      <c r="AD1018" s="2"/>
      <c r="AE1018" s="92" t="str">
        <f t="shared" si="177"/>
        <v>N/A</v>
      </c>
      <c r="AF1018" s="2"/>
      <c r="AG1018" s="4" t="s">
        <v>2756</v>
      </c>
      <c r="AH1018" s="89" t="str">
        <f t="shared" si="178"/>
        <v>No Build Required</v>
      </c>
      <c r="AI1018" s="2" t="s">
        <v>4508</v>
      </c>
      <c r="AJ1018" s="2" t="s">
        <v>4508</v>
      </c>
      <c r="AK1018" s="84" t="str">
        <f>IF(Q1018="",IF(U1018="N","N/A",IF(AL1018="","TBD",IF(AL1018="N/A","N/A",IF(ISNUMBER(AL1018),"Complete","")))),"Removed")</f>
        <v>N/A</v>
      </c>
      <c r="AL1018" s="93" t="s">
        <v>4508</v>
      </c>
      <c r="AM1018" s="89" t="str">
        <f>IF(Q1018="",IF(AO1018="","TBD",IF(AO1018="N/A","N/A",IF(ISNUMBER(AO1018),"Complete","TBD"))),"N/A")</f>
        <v>Complete</v>
      </c>
      <c r="AN1018" s="2">
        <v>40912</v>
      </c>
      <c r="AO1018" s="94">
        <v>40709</v>
      </c>
      <c r="AP1018" s="97" t="str">
        <f>IF(Q1018="",IF(AK1018="N/A",IF(AM1018="TBD","Waiting on Router","Ready"),"TBD"),"Removed")</f>
        <v>Ready</v>
      </c>
      <c r="AQ1018" s="2">
        <v>40913</v>
      </c>
      <c r="AR1018" s="4"/>
      <c r="AS1018" s="7">
        <v>1</v>
      </c>
      <c r="AT1018" s="2"/>
      <c r="AU1018" s="2"/>
      <c r="AV1018" s="4"/>
    </row>
    <row r="1019" spans="1:48">
      <c r="A1019" s="2">
        <v>40753</v>
      </c>
      <c r="B1019" s="73" t="s">
        <v>2609</v>
      </c>
      <c r="C1019" s="73" t="s">
        <v>144</v>
      </c>
      <c r="D1019" s="73" t="s">
        <v>774</v>
      </c>
      <c r="E1019" s="3" t="s">
        <v>2719</v>
      </c>
      <c r="F1019" s="73" t="s">
        <v>1340</v>
      </c>
      <c r="G1019" s="73" t="s">
        <v>4851</v>
      </c>
      <c r="H1019" s="4" t="s">
        <v>6514</v>
      </c>
      <c r="I1019" s="4" t="s">
        <v>6515</v>
      </c>
      <c r="J1019" s="4">
        <v>25507</v>
      </c>
      <c r="K1019" s="4" t="s">
        <v>6516</v>
      </c>
      <c r="L1019" s="4" t="s">
        <v>3751</v>
      </c>
      <c r="M1019" s="4" t="s">
        <v>3752</v>
      </c>
      <c r="N1019" s="4" t="s">
        <v>6517</v>
      </c>
      <c r="O1019" s="4">
        <v>81</v>
      </c>
      <c r="P1019" s="3"/>
      <c r="Q1019" s="4"/>
      <c r="R1019" s="4" t="s">
        <v>4071</v>
      </c>
      <c r="S1019" s="4" t="s">
        <v>2713</v>
      </c>
      <c r="T1019" s="2"/>
      <c r="U1019" s="77" t="str">
        <f t="shared" si="174"/>
        <v>N</v>
      </c>
      <c r="V1019" s="77" t="str">
        <f t="shared" si="179"/>
        <v>N/A</v>
      </c>
      <c r="W1019" s="34"/>
      <c r="X1019" s="4" t="s">
        <v>4508</v>
      </c>
      <c r="Y1019" s="2"/>
      <c r="Z1019" s="2"/>
      <c r="AA1019" s="84" t="str">
        <f t="shared" si="175"/>
        <v>N/A</v>
      </c>
      <c r="AB1019" s="35">
        <v>0</v>
      </c>
      <c r="AC1019" s="15">
        <f t="shared" si="176"/>
        <v>0</v>
      </c>
      <c r="AD1019" s="2"/>
      <c r="AE1019" s="92" t="str">
        <f t="shared" si="177"/>
        <v>N/A</v>
      </c>
      <c r="AF1019" s="2"/>
      <c r="AG1019" s="4" t="s">
        <v>2756</v>
      </c>
      <c r="AH1019" s="89" t="str">
        <f t="shared" si="178"/>
        <v>No Build Required</v>
      </c>
      <c r="AI1019" s="2" t="s">
        <v>4508</v>
      </c>
      <c r="AJ1019" s="2" t="s">
        <v>4508</v>
      </c>
      <c r="AK1019" s="84" t="str">
        <f>IF(Q1019="",IF(U1019="N","N/A",IF(AL1019="","TBD",IF(AL1019="N/A","N/A",IF(ISNUMBER(AL1019),"Complete","")))),"Removed")</f>
        <v>N/A</v>
      </c>
      <c r="AL1019" s="93" t="s">
        <v>4508</v>
      </c>
      <c r="AM1019" s="89" t="str">
        <f>IF(Q1019="",IF(AO1019="","TBD",IF(AO1019="N/A","N/A",IF(ISNUMBER(AO1019),"Complete","TBD"))),"N/A")</f>
        <v>Complete</v>
      </c>
      <c r="AN1019" s="2">
        <v>40912</v>
      </c>
      <c r="AO1019" s="94">
        <v>40730</v>
      </c>
      <c r="AP1019" s="97" t="str">
        <f>IF(Q1019="",IF(AK1019="N/A",IF(AM1019="TBD","Waiting on Router","Ready"),"TBD"),"Removed")</f>
        <v>Ready</v>
      </c>
      <c r="AQ1019" s="2">
        <v>40913</v>
      </c>
      <c r="AR1019" s="4"/>
      <c r="AS1019" s="7">
        <v>1</v>
      </c>
      <c r="AT1019" s="2"/>
      <c r="AU1019" s="2"/>
      <c r="AV1019" s="4"/>
    </row>
    <row r="1020" spans="1:48">
      <c r="A1020" s="2">
        <v>40753</v>
      </c>
      <c r="B1020" s="73" t="s">
        <v>2610</v>
      </c>
      <c r="C1020" s="73" t="s">
        <v>144</v>
      </c>
      <c r="D1020" s="73" t="s">
        <v>774</v>
      </c>
      <c r="E1020" s="3" t="s">
        <v>2719</v>
      </c>
      <c r="F1020" s="73" t="s">
        <v>1341</v>
      </c>
      <c r="G1020" s="73" t="s">
        <v>4851</v>
      </c>
      <c r="H1020" s="4" t="s">
        <v>6518</v>
      </c>
      <c r="I1020" s="4" t="s">
        <v>6515</v>
      </c>
      <c r="J1020" s="4">
        <v>25507</v>
      </c>
      <c r="K1020" s="4" t="s">
        <v>6519</v>
      </c>
      <c r="L1020" s="4" t="s">
        <v>3751</v>
      </c>
      <c r="M1020" s="4" t="s">
        <v>3752</v>
      </c>
      <c r="N1020" s="4" t="s">
        <v>6520</v>
      </c>
      <c r="O1020" s="4">
        <v>82</v>
      </c>
      <c r="P1020" s="3"/>
      <c r="Q1020" s="4"/>
      <c r="R1020" s="4" t="s">
        <v>4071</v>
      </c>
      <c r="S1020" s="4" t="s">
        <v>2713</v>
      </c>
      <c r="T1020" s="2"/>
      <c r="U1020" s="77" t="str">
        <f t="shared" si="174"/>
        <v>N</v>
      </c>
      <c r="V1020" s="77" t="str">
        <f t="shared" si="179"/>
        <v>N/A</v>
      </c>
      <c r="W1020" s="34"/>
      <c r="X1020" s="4" t="s">
        <v>4508</v>
      </c>
      <c r="Y1020" s="2"/>
      <c r="Z1020" s="2"/>
      <c r="AA1020" s="84" t="str">
        <f t="shared" si="175"/>
        <v>N/A</v>
      </c>
      <c r="AB1020" s="35">
        <v>0</v>
      </c>
      <c r="AC1020" s="15">
        <f t="shared" si="176"/>
        <v>0</v>
      </c>
      <c r="AD1020" s="2"/>
      <c r="AE1020" s="92" t="str">
        <f t="shared" si="177"/>
        <v>N/A</v>
      </c>
      <c r="AF1020" s="2"/>
      <c r="AG1020" s="4" t="s">
        <v>2756</v>
      </c>
      <c r="AH1020" s="89" t="str">
        <f t="shared" si="178"/>
        <v>No Build Required</v>
      </c>
      <c r="AI1020" s="2" t="s">
        <v>4508</v>
      </c>
      <c r="AJ1020" s="2" t="s">
        <v>4508</v>
      </c>
      <c r="AK1020" s="84" t="str">
        <f>IF(Q1020="",IF(U1020="N","N/A",IF(AL1020="","TBD",IF(AL1020="N/A","N/A",IF(ISNUMBER(AL1020),"Complete","")))),"Removed")</f>
        <v>N/A</v>
      </c>
      <c r="AL1020" s="93" t="s">
        <v>4508</v>
      </c>
      <c r="AM1020" s="89" t="str">
        <f>IF(Q1020="",IF(AO1020="","TBD",IF(AO1020="N/A","N/A",IF(ISNUMBER(AO1020),"Complete","TBD"))),"N/A")</f>
        <v>Complete</v>
      </c>
      <c r="AN1020" s="2">
        <v>40912</v>
      </c>
      <c r="AO1020" s="94">
        <v>40730</v>
      </c>
      <c r="AP1020" s="97" t="str">
        <f>IF(Q1020="",IF(AK1020="N/A",IF(AM1020="TBD","Waiting on Router","Ready"),"TBD"),"Removed")</f>
        <v>Ready</v>
      </c>
      <c r="AQ1020" s="2">
        <v>40913</v>
      </c>
      <c r="AR1020" s="4"/>
      <c r="AS1020" s="7">
        <v>1</v>
      </c>
      <c r="AT1020" s="2"/>
      <c r="AU1020" s="2"/>
      <c r="AV1020" s="4"/>
    </row>
    <row r="1021" spans="1:48">
      <c r="A1021" s="2"/>
      <c r="B1021" s="73" t="s">
        <v>2611</v>
      </c>
      <c r="C1021" s="73" t="s">
        <v>144</v>
      </c>
      <c r="D1021" s="73" t="s">
        <v>774</v>
      </c>
      <c r="E1021" s="3" t="s">
        <v>2719</v>
      </c>
      <c r="F1021" s="73" t="s">
        <v>1342</v>
      </c>
      <c r="G1021" s="73" t="s">
        <v>4851</v>
      </c>
      <c r="H1021" s="4" t="s">
        <v>6521</v>
      </c>
      <c r="I1021" s="4" t="s">
        <v>6522</v>
      </c>
      <c r="J1021" s="4">
        <v>25669</v>
      </c>
      <c r="K1021" s="4" t="s">
        <v>6523</v>
      </c>
      <c r="L1021" s="4" t="s">
        <v>3751</v>
      </c>
      <c r="M1021" s="4" t="s">
        <v>3752</v>
      </c>
      <c r="N1021" s="4" t="s">
        <v>6524</v>
      </c>
      <c r="O1021" s="4">
        <v>83</v>
      </c>
      <c r="P1021" s="3"/>
      <c r="Q1021" s="4"/>
      <c r="R1021" s="4" t="s">
        <v>4071</v>
      </c>
      <c r="S1021" s="4" t="s">
        <v>2713</v>
      </c>
      <c r="T1021" s="2"/>
      <c r="U1021" s="77" t="str">
        <f t="shared" si="174"/>
        <v>N</v>
      </c>
      <c r="V1021" s="77" t="str">
        <f t="shared" si="179"/>
        <v>N/A</v>
      </c>
      <c r="W1021" s="34"/>
      <c r="X1021" s="4" t="s">
        <v>4508</v>
      </c>
      <c r="Y1021" s="2"/>
      <c r="Z1021" s="2"/>
      <c r="AA1021" s="84" t="str">
        <f t="shared" si="175"/>
        <v>N/A</v>
      </c>
      <c r="AB1021" s="35">
        <v>0</v>
      </c>
      <c r="AC1021" s="15">
        <f t="shared" si="176"/>
        <v>0</v>
      </c>
      <c r="AD1021" s="2"/>
      <c r="AE1021" s="92" t="str">
        <f t="shared" si="177"/>
        <v>N/A</v>
      </c>
      <c r="AF1021" s="2"/>
      <c r="AG1021" s="4" t="s">
        <v>2756</v>
      </c>
      <c r="AH1021" s="89" t="str">
        <f t="shared" si="178"/>
        <v>No Build Required</v>
      </c>
      <c r="AI1021" s="2" t="s">
        <v>4508</v>
      </c>
      <c r="AJ1021" s="2" t="s">
        <v>4508</v>
      </c>
      <c r="AK1021" s="84" t="str">
        <f>IF(Q1021="",IF(U1021="N","N/A",IF(AL1021="","TBD",IF(AL1021="N/A","N/A",IF(ISNUMBER(AL1021),"Complete","")))),"Removed")</f>
        <v>N/A</v>
      </c>
      <c r="AL1021" s="93" t="s">
        <v>4508</v>
      </c>
      <c r="AM1021" s="89" t="str">
        <f>IF(Q1021="",IF(AO1021="","TBD",IF(AO1021="N/A","N/A",IF(ISNUMBER(AO1021),"Complete","TBD"))),"N/A")</f>
        <v>Complete</v>
      </c>
      <c r="AN1021" s="2">
        <v>40912</v>
      </c>
      <c r="AO1021" s="94">
        <v>40729</v>
      </c>
      <c r="AP1021" s="97" t="str">
        <f>IF(Q1021="",IF(AK1021="N/A",IF(AM1021="TBD","Waiting on Router","Ready"),"TBD"),"Removed")</f>
        <v>Ready</v>
      </c>
      <c r="AQ1021" s="2">
        <v>40913</v>
      </c>
      <c r="AR1021" s="4"/>
      <c r="AS1021" s="7">
        <v>1</v>
      </c>
      <c r="AT1021" s="2"/>
      <c r="AU1021" s="2"/>
      <c r="AV1021" s="4"/>
    </row>
    <row r="1022" spans="1:48">
      <c r="A1022" s="2"/>
      <c r="B1022" s="73" t="s">
        <v>2612</v>
      </c>
      <c r="C1022" s="73" t="s">
        <v>144</v>
      </c>
      <c r="D1022" s="73" t="s">
        <v>774</v>
      </c>
      <c r="E1022" s="3" t="s">
        <v>2719</v>
      </c>
      <c r="F1022" s="73" t="s">
        <v>1343</v>
      </c>
      <c r="G1022" s="73" t="s">
        <v>4851</v>
      </c>
      <c r="H1022" s="4" t="s">
        <v>6525</v>
      </c>
      <c r="I1022" s="4" t="s">
        <v>6522</v>
      </c>
      <c r="J1022" s="4">
        <v>25669</v>
      </c>
      <c r="K1022" s="4" t="s">
        <v>6526</v>
      </c>
      <c r="L1022" s="4" t="s">
        <v>3751</v>
      </c>
      <c r="M1022" s="4" t="s">
        <v>3752</v>
      </c>
      <c r="N1022" s="4" t="s">
        <v>6527</v>
      </c>
      <c r="O1022" s="4">
        <v>84</v>
      </c>
      <c r="P1022" s="3"/>
      <c r="Q1022" s="4"/>
      <c r="R1022" s="4" t="s">
        <v>4071</v>
      </c>
      <c r="S1022" s="4" t="s">
        <v>2713</v>
      </c>
      <c r="T1022" s="2"/>
      <c r="U1022" s="77" t="str">
        <f t="shared" ref="U1022:U1080" si="180">IF(T1022="","N","Y")</f>
        <v>N</v>
      </c>
      <c r="V1022" s="77" t="str">
        <f t="shared" si="179"/>
        <v>N/A</v>
      </c>
      <c r="W1022" s="34"/>
      <c r="X1022" s="4" t="s">
        <v>4508</v>
      </c>
      <c r="Y1022" s="2"/>
      <c r="Z1022" s="2"/>
      <c r="AA1022" s="84" t="str">
        <f t="shared" ref="AA1022:AA1080" si="181">IF(V1022="N/A","N/A",IF(Z1022="","N","Y"))</f>
        <v>N/A</v>
      </c>
      <c r="AB1022" s="35">
        <v>0</v>
      </c>
      <c r="AC1022" s="15">
        <f t="shared" ref="AC1022:AC1080" si="182">IF(U1022="N",0,IF(AB1022="","TBD",IF(AB1022="N/A",0,IF(ISNUMBER(AB1022)=TRUE,AB1022,"Included"))))</f>
        <v>0</v>
      </c>
      <c r="AD1022" s="2"/>
      <c r="AE1022" s="92" t="str">
        <f t="shared" ref="AE1022:AE1080" si="183">IF(Q1022="",IF(U1022="N","N/A",IF(AD1022="N/A","N/A",IF(AD1022="","TBD",IF(ISNUMBER(AF1022),"Complete","Complete")))),"""Removed")</f>
        <v>N/A</v>
      </c>
      <c r="AF1022" s="2"/>
      <c r="AG1022" s="4" t="s">
        <v>2756</v>
      </c>
      <c r="AH1022" s="89" t="str">
        <f t="shared" ref="AH1022:AH1074" si="184">IF(Q1022="",IF(U1022="N","No Build Required",IF(AG1022="N","No Build Required",IF(AG1022="N/A","No Build Required",IF(AG1022="","TBD",IF(ISNUMBER(AJ1022),"Complete",IF(ISNUMBER(AI1022),"Scheduled","TBD")))))),"Removed")</f>
        <v>No Build Required</v>
      </c>
      <c r="AI1022" s="2" t="s">
        <v>4508</v>
      </c>
      <c r="AJ1022" s="2" t="s">
        <v>4508</v>
      </c>
      <c r="AK1022" s="84" t="str">
        <f>IF(Q1022="",IF(U1022="N","N/A",IF(AL1022="","TBD",IF(AL1022="N/A","N/A",IF(ISNUMBER(AL1022),"Complete","")))),"Removed")</f>
        <v>N/A</v>
      </c>
      <c r="AL1022" s="93" t="s">
        <v>4508</v>
      </c>
      <c r="AM1022" s="89" t="str">
        <f>IF(Q1022="",IF(AO1022="","TBD",IF(AO1022="N/A","N/A",IF(ISNUMBER(AO1022),"Complete","TBD"))),"N/A")</f>
        <v>Complete</v>
      </c>
      <c r="AN1022" s="2">
        <v>40912</v>
      </c>
      <c r="AO1022" s="94">
        <v>40729</v>
      </c>
      <c r="AP1022" s="97" t="str">
        <f>IF(Q1022="",IF(AK1022="N/A",IF(AM1022="TBD","Waiting on Router","Ready"),"TBD"),"Removed")</f>
        <v>Ready</v>
      </c>
      <c r="AQ1022" s="2">
        <v>40913</v>
      </c>
      <c r="AR1022" s="4"/>
      <c r="AS1022" s="7">
        <v>1</v>
      </c>
      <c r="AT1022" s="2"/>
      <c r="AU1022" s="2"/>
      <c r="AV1022" s="4"/>
    </row>
    <row r="1023" spans="1:48" ht="31.5">
      <c r="A1023" s="2"/>
      <c r="B1023" s="73" t="s">
        <v>2613</v>
      </c>
      <c r="C1023" s="73" t="s">
        <v>144</v>
      </c>
      <c r="D1023" s="73" t="s">
        <v>774</v>
      </c>
      <c r="E1023" s="3" t="s">
        <v>2719</v>
      </c>
      <c r="F1023" s="73" t="s">
        <v>1344</v>
      </c>
      <c r="G1023" s="73" t="s">
        <v>4852</v>
      </c>
      <c r="H1023" s="4" t="s">
        <v>1345</v>
      </c>
      <c r="I1023" s="4" t="s">
        <v>1346</v>
      </c>
      <c r="J1023" s="4">
        <v>25511</v>
      </c>
      <c r="K1023" s="4" t="s">
        <v>2850</v>
      </c>
      <c r="L1023" s="4" t="s">
        <v>3751</v>
      </c>
      <c r="M1023" s="4" t="s">
        <v>3752</v>
      </c>
      <c r="N1023" s="4" t="s">
        <v>3422</v>
      </c>
      <c r="O1023" s="4">
        <v>85</v>
      </c>
      <c r="P1023" s="3"/>
      <c r="Q1023" s="4"/>
      <c r="R1023" s="4" t="s">
        <v>2727</v>
      </c>
      <c r="S1023" s="4" t="s">
        <v>2713</v>
      </c>
      <c r="T1023" s="2">
        <v>40819</v>
      </c>
      <c r="U1023" s="88" t="str">
        <f t="shared" si="180"/>
        <v>Y</v>
      </c>
      <c r="V1023" s="88" t="str">
        <f t="shared" si="179"/>
        <v>Y</v>
      </c>
      <c r="W1023" s="34">
        <v>35790.61</v>
      </c>
      <c r="X1023" s="4" t="s">
        <v>2756</v>
      </c>
      <c r="Y1023" s="2"/>
      <c r="Z1023" s="2">
        <v>40975</v>
      </c>
      <c r="AA1023" s="84" t="str">
        <f t="shared" si="181"/>
        <v>Y</v>
      </c>
      <c r="AB1023" s="35">
        <v>3618</v>
      </c>
      <c r="AC1023" s="15">
        <f t="shared" si="182"/>
        <v>3618</v>
      </c>
      <c r="AD1023" s="2">
        <v>41183</v>
      </c>
      <c r="AE1023" s="92" t="str">
        <f t="shared" si="183"/>
        <v>Complete</v>
      </c>
      <c r="AF1023" s="2">
        <v>41059</v>
      </c>
      <c r="AG1023" s="4" t="s">
        <v>697</v>
      </c>
      <c r="AH1023" s="89" t="str">
        <f t="shared" si="184"/>
        <v>Complete</v>
      </c>
      <c r="AI1023" s="2">
        <v>41205</v>
      </c>
      <c r="AJ1023" s="2">
        <v>41220</v>
      </c>
      <c r="AK1023" s="84" t="str">
        <f>IF(Q1023="",IF(U1023="N","N/A",IF(AL1023="","TBD",IF(AL1023="N/A","N/A",IF(ISNUMBER(AL1023),"Complete","")))),"Removed")</f>
        <v>Complete</v>
      </c>
      <c r="AL1023" s="94">
        <v>41246</v>
      </c>
      <c r="AM1023" s="89" t="str">
        <f>IF(Q1023="",IF(AO1023="","TBD",IF(AO1023="N/A","N/A",IF(ISNUMBER(AO1023),"Complete","TBD"))),"N/A")</f>
        <v>Complete</v>
      </c>
      <c r="AN1023" s="2"/>
      <c r="AO1023" s="94">
        <v>40942</v>
      </c>
      <c r="AP1023" s="97" t="str">
        <f>IF(Q1023="",IF(AK1023="Complete",IF(AM1023="TBD","Waiting on Router","Ready"),"Pending Fiber Completion"),"Removed")</f>
        <v>Ready</v>
      </c>
      <c r="AQ1023" s="2"/>
      <c r="AR1023" s="4" t="s">
        <v>4923</v>
      </c>
      <c r="AS1023" s="7">
        <v>1</v>
      </c>
      <c r="AT1023" s="2"/>
      <c r="AU1023" s="2"/>
      <c r="AV1023" s="4"/>
    </row>
    <row r="1024" spans="1:48">
      <c r="A1024" s="2"/>
      <c r="B1024" s="73" t="s">
        <v>2614</v>
      </c>
      <c r="C1024" s="73" t="s">
        <v>144</v>
      </c>
      <c r="D1024" s="73" t="s">
        <v>774</v>
      </c>
      <c r="E1024" s="3" t="s">
        <v>2719</v>
      </c>
      <c r="F1024" s="73" t="s">
        <v>1347</v>
      </c>
      <c r="G1024" s="73" t="s">
        <v>4851</v>
      </c>
      <c r="H1024" s="4" t="s">
        <v>6528</v>
      </c>
      <c r="I1024" s="4" t="s">
        <v>6529</v>
      </c>
      <c r="J1024" s="4">
        <v>25512</v>
      </c>
      <c r="K1024" s="4" t="s">
        <v>6530</v>
      </c>
      <c r="L1024" s="4" t="s">
        <v>3751</v>
      </c>
      <c r="M1024" s="4" t="s">
        <v>3752</v>
      </c>
      <c r="N1024" s="4" t="s">
        <v>6531</v>
      </c>
      <c r="O1024" s="4">
        <v>86</v>
      </c>
      <c r="P1024" s="3"/>
      <c r="Q1024" s="4"/>
      <c r="R1024" s="4" t="s">
        <v>4071</v>
      </c>
      <c r="S1024" s="4" t="s">
        <v>2713</v>
      </c>
      <c r="T1024" s="2"/>
      <c r="U1024" s="77" t="str">
        <f t="shared" si="180"/>
        <v>N</v>
      </c>
      <c r="V1024" s="77" t="str">
        <f t="shared" si="179"/>
        <v>N/A</v>
      </c>
      <c r="W1024" s="34"/>
      <c r="X1024" s="4" t="s">
        <v>4508</v>
      </c>
      <c r="Y1024" s="2"/>
      <c r="Z1024" s="2"/>
      <c r="AA1024" s="84" t="str">
        <f t="shared" si="181"/>
        <v>N/A</v>
      </c>
      <c r="AB1024" s="35">
        <v>0</v>
      </c>
      <c r="AC1024" s="15">
        <f t="shared" si="182"/>
        <v>0</v>
      </c>
      <c r="AD1024" s="2"/>
      <c r="AE1024" s="92" t="str">
        <f t="shared" si="183"/>
        <v>N/A</v>
      </c>
      <c r="AF1024" s="2"/>
      <c r="AG1024" s="4" t="s">
        <v>2756</v>
      </c>
      <c r="AH1024" s="89" t="str">
        <f t="shared" si="184"/>
        <v>No Build Required</v>
      </c>
      <c r="AI1024" s="2" t="s">
        <v>4508</v>
      </c>
      <c r="AJ1024" s="2" t="s">
        <v>4508</v>
      </c>
      <c r="AK1024" s="84" t="str">
        <f>IF(Q1024="",IF(U1024="N","N/A",IF(AL1024="","TBD",IF(AL1024="N/A","N/A",IF(ISNUMBER(AL1024),"Complete","")))),"Removed")</f>
        <v>N/A</v>
      </c>
      <c r="AL1024" s="93" t="s">
        <v>4508</v>
      </c>
      <c r="AM1024" s="89" t="str">
        <f>IF(Q1024="",IF(AO1024="","TBD",IF(AO1024="N/A","N/A",IF(ISNUMBER(AO1024),"Complete","TBD"))),"N/A")</f>
        <v>Complete</v>
      </c>
      <c r="AN1024" s="2">
        <v>40912</v>
      </c>
      <c r="AO1024" s="94">
        <v>40731</v>
      </c>
      <c r="AP1024" s="97" t="str">
        <f>IF(Q1024="",IF(AK1024="N/A",IF(AM1024="TBD","Waiting on Router","Ready"),"TBD"),"Removed")</f>
        <v>Ready</v>
      </c>
      <c r="AQ1024" s="2">
        <v>40913</v>
      </c>
      <c r="AR1024" s="4"/>
      <c r="AS1024" s="7">
        <v>1</v>
      </c>
      <c r="AT1024" s="2"/>
      <c r="AU1024" s="2"/>
      <c r="AV1024" s="4"/>
    </row>
    <row r="1025" spans="1:48">
      <c r="A1025" s="2"/>
      <c r="B1025" s="73" t="s">
        <v>2615</v>
      </c>
      <c r="C1025" s="73" t="s">
        <v>144</v>
      </c>
      <c r="D1025" s="73" t="s">
        <v>774</v>
      </c>
      <c r="E1025" s="3" t="s">
        <v>2719</v>
      </c>
      <c r="F1025" s="73" t="s">
        <v>1348</v>
      </c>
      <c r="G1025" s="73" t="s">
        <v>4851</v>
      </c>
      <c r="H1025" s="4" t="s">
        <v>6532</v>
      </c>
      <c r="I1025" s="4" t="s">
        <v>405</v>
      </c>
      <c r="J1025" s="4">
        <v>25514</v>
      </c>
      <c r="K1025" s="4" t="s">
        <v>6533</v>
      </c>
      <c r="L1025" s="4" t="s">
        <v>3751</v>
      </c>
      <c r="M1025" s="4" t="s">
        <v>3752</v>
      </c>
      <c r="N1025" s="4" t="s">
        <v>6534</v>
      </c>
      <c r="O1025" s="4">
        <v>87</v>
      </c>
      <c r="P1025" s="3"/>
      <c r="Q1025" s="4"/>
      <c r="R1025" s="4" t="s">
        <v>4071</v>
      </c>
      <c r="S1025" s="4" t="s">
        <v>2713</v>
      </c>
      <c r="T1025" s="2"/>
      <c r="U1025" s="77" t="str">
        <f t="shared" si="180"/>
        <v>N</v>
      </c>
      <c r="V1025" s="77" t="str">
        <f t="shared" si="179"/>
        <v>N/A</v>
      </c>
      <c r="W1025" s="34"/>
      <c r="X1025" s="4" t="s">
        <v>4508</v>
      </c>
      <c r="Y1025" s="2"/>
      <c r="Z1025" s="2"/>
      <c r="AA1025" s="84" t="str">
        <f t="shared" si="181"/>
        <v>N/A</v>
      </c>
      <c r="AB1025" s="35">
        <v>0</v>
      </c>
      <c r="AC1025" s="15">
        <f t="shared" si="182"/>
        <v>0</v>
      </c>
      <c r="AD1025" s="2"/>
      <c r="AE1025" s="92" t="str">
        <f t="shared" si="183"/>
        <v>N/A</v>
      </c>
      <c r="AF1025" s="2"/>
      <c r="AG1025" s="4" t="s">
        <v>2756</v>
      </c>
      <c r="AH1025" s="89" t="str">
        <f t="shared" si="184"/>
        <v>No Build Required</v>
      </c>
      <c r="AI1025" s="2" t="s">
        <v>4508</v>
      </c>
      <c r="AJ1025" s="2" t="s">
        <v>4508</v>
      </c>
      <c r="AK1025" s="84" t="str">
        <f>IF(Q1025="",IF(U1025="N","N/A",IF(AL1025="","TBD",IF(AL1025="N/A","N/A",IF(ISNUMBER(AL1025),"Complete","")))),"Removed")</f>
        <v>N/A</v>
      </c>
      <c r="AL1025" s="93" t="s">
        <v>4508</v>
      </c>
      <c r="AM1025" s="89" t="str">
        <f>IF(Q1025="",IF(AO1025="","TBD",IF(AO1025="N/A","N/A",IF(ISNUMBER(AO1025),"Complete","TBD"))),"N/A")</f>
        <v>Complete</v>
      </c>
      <c r="AN1025" s="2">
        <v>40912</v>
      </c>
      <c r="AO1025" s="94">
        <v>40743</v>
      </c>
      <c r="AP1025" s="97" t="str">
        <f>IF(Q1025="",IF(AK1025="N/A",IF(AM1025="TBD","Waiting on Router","Ready"),"TBD"),"Removed")</f>
        <v>Ready</v>
      </c>
      <c r="AQ1025" s="2">
        <v>40913</v>
      </c>
      <c r="AR1025" s="4"/>
      <c r="AS1025" s="7">
        <v>1</v>
      </c>
      <c r="AT1025" s="2"/>
      <c r="AU1025" s="2"/>
      <c r="AV1025" s="4"/>
    </row>
    <row r="1026" spans="1:48">
      <c r="A1026" s="2"/>
      <c r="B1026" s="73" t="s">
        <v>2616</v>
      </c>
      <c r="C1026" s="73" t="s">
        <v>144</v>
      </c>
      <c r="D1026" s="73" t="s">
        <v>774</v>
      </c>
      <c r="E1026" s="3" t="s">
        <v>2719</v>
      </c>
      <c r="F1026" s="73" t="s">
        <v>1349</v>
      </c>
      <c r="G1026" s="73" t="s">
        <v>4851</v>
      </c>
      <c r="H1026" s="4" t="s">
        <v>6535</v>
      </c>
      <c r="I1026" s="4" t="s">
        <v>405</v>
      </c>
      <c r="J1026" s="4">
        <v>25514</v>
      </c>
      <c r="K1026" s="4" t="s">
        <v>6536</v>
      </c>
      <c r="L1026" s="4" t="s">
        <v>3751</v>
      </c>
      <c r="M1026" s="4" t="s">
        <v>3752</v>
      </c>
      <c r="N1026" s="4" t="s">
        <v>6537</v>
      </c>
      <c r="O1026" s="4">
        <v>88</v>
      </c>
      <c r="P1026" s="3"/>
      <c r="Q1026" s="4"/>
      <c r="R1026" s="4" t="s">
        <v>4071</v>
      </c>
      <c r="S1026" s="4" t="s">
        <v>2713</v>
      </c>
      <c r="T1026" s="2"/>
      <c r="U1026" s="77" t="str">
        <f t="shared" si="180"/>
        <v>N</v>
      </c>
      <c r="V1026" s="77" t="str">
        <f t="shared" si="179"/>
        <v>N/A</v>
      </c>
      <c r="W1026" s="34"/>
      <c r="X1026" s="4" t="s">
        <v>4508</v>
      </c>
      <c r="Y1026" s="2"/>
      <c r="Z1026" s="2"/>
      <c r="AA1026" s="84" t="str">
        <f t="shared" si="181"/>
        <v>N/A</v>
      </c>
      <c r="AB1026" s="35">
        <v>0</v>
      </c>
      <c r="AC1026" s="15">
        <f t="shared" si="182"/>
        <v>0</v>
      </c>
      <c r="AD1026" s="2"/>
      <c r="AE1026" s="92" t="str">
        <f t="shared" si="183"/>
        <v>N/A</v>
      </c>
      <c r="AF1026" s="2"/>
      <c r="AG1026" s="4" t="s">
        <v>2756</v>
      </c>
      <c r="AH1026" s="89" t="str">
        <f t="shared" si="184"/>
        <v>No Build Required</v>
      </c>
      <c r="AI1026" s="2" t="s">
        <v>4508</v>
      </c>
      <c r="AJ1026" s="2" t="s">
        <v>4508</v>
      </c>
      <c r="AK1026" s="84" t="str">
        <f>IF(Q1026="",IF(U1026="N","N/A",IF(AL1026="","TBD",IF(AL1026="N/A","N/A",IF(ISNUMBER(AL1026),"Complete","")))),"Removed")</f>
        <v>N/A</v>
      </c>
      <c r="AL1026" s="93" t="s">
        <v>4508</v>
      </c>
      <c r="AM1026" s="89" t="str">
        <f>IF(Q1026="",IF(AO1026="","TBD",IF(AO1026="N/A","N/A",IF(ISNUMBER(AO1026),"Complete","TBD"))),"N/A")</f>
        <v>Complete</v>
      </c>
      <c r="AN1026" s="2">
        <v>40912</v>
      </c>
      <c r="AO1026" s="94">
        <v>40732</v>
      </c>
      <c r="AP1026" s="97" t="str">
        <f>IF(Q1026="",IF(AK1026="N/A",IF(AM1026="TBD","Waiting on Router","Ready"),"TBD"),"Removed")</f>
        <v>Ready</v>
      </c>
      <c r="AQ1026" s="2">
        <v>40913</v>
      </c>
      <c r="AR1026" s="4"/>
      <c r="AS1026" s="7">
        <v>1</v>
      </c>
      <c r="AT1026" s="2"/>
      <c r="AU1026" s="2"/>
      <c r="AV1026" s="4"/>
    </row>
    <row r="1027" spans="1:48">
      <c r="A1027" s="2"/>
      <c r="B1027" s="73" t="s">
        <v>2617</v>
      </c>
      <c r="C1027" s="73" t="s">
        <v>144</v>
      </c>
      <c r="D1027" s="73" t="s">
        <v>774</v>
      </c>
      <c r="E1027" s="3" t="s">
        <v>2719</v>
      </c>
      <c r="F1027" s="73" t="s">
        <v>1350</v>
      </c>
      <c r="G1027" s="73" t="s">
        <v>4851</v>
      </c>
      <c r="H1027" s="4" t="s">
        <v>6538</v>
      </c>
      <c r="I1027" s="4" t="s">
        <v>6539</v>
      </c>
      <c r="J1027" s="4">
        <v>25517</v>
      </c>
      <c r="K1027" s="4" t="s">
        <v>6540</v>
      </c>
      <c r="L1027" s="4" t="s">
        <v>3751</v>
      </c>
      <c r="M1027" s="4" t="s">
        <v>3752</v>
      </c>
      <c r="N1027" s="4" t="s">
        <v>6541</v>
      </c>
      <c r="O1027" s="4">
        <v>89</v>
      </c>
      <c r="P1027" s="3"/>
      <c r="Q1027" s="4"/>
      <c r="R1027" s="4" t="s">
        <v>4071</v>
      </c>
      <c r="S1027" s="4" t="s">
        <v>2713</v>
      </c>
      <c r="T1027" s="2"/>
      <c r="U1027" s="77" t="str">
        <f t="shared" si="180"/>
        <v>N</v>
      </c>
      <c r="V1027" s="77" t="str">
        <f t="shared" si="179"/>
        <v>N/A</v>
      </c>
      <c r="W1027" s="34"/>
      <c r="X1027" s="4" t="s">
        <v>4508</v>
      </c>
      <c r="Y1027" s="2"/>
      <c r="Z1027" s="2"/>
      <c r="AA1027" s="84" t="str">
        <f t="shared" si="181"/>
        <v>N/A</v>
      </c>
      <c r="AB1027" s="35">
        <v>0</v>
      </c>
      <c r="AC1027" s="15">
        <f t="shared" si="182"/>
        <v>0</v>
      </c>
      <c r="AD1027" s="2"/>
      <c r="AE1027" s="92" t="str">
        <f t="shared" si="183"/>
        <v>N/A</v>
      </c>
      <c r="AF1027" s="2"/>
      <c r="AG1027" s="4" t="s">
        <v>2756</v>
      </c>
      <c r="AH1027" s="89" t="str">
        <f t="shared" si="184"/>
        <v>No Build Required</v>
      </c>
      <c r="AI1027" s="2" t="s">
        <v>4508</v>
      </c>
      <c r="AJ1027" s="2" t="s">
        <v>4508</v>
      </c>
      <c r="AK1027" s="84" t="str">
        <f>IF(Q1027="",IF(U1027="N","N/A",IF(AL1027="","TBD",IF(AL1027="N/A","N/A",IF(ISNUMBER(AL1027),"Complete","")))),"Removed")</f>
        <v>N/A</v>
      </c>
      <c r="AL1027" s="93" t="s">
        <v>4508</v>
      </c>
      <c r="AM1027" s="89" t="str">
        <f>IF(Q1027="",IF(AO1027="","TBD",IF(AO1027="N/A","N/A",IF(ISNUMBER(AO1027),"Complete","TBD"))),"N/A")</f>
        <v>Complete</v>
      </c>
      <c r="AN1027" s="2">
        <v>40912</v>
      </c>
      <c r="AO1027" s="94">
        <v>40732</v>
      </c>
      <c r="AP1027" s="97" t="str">
        <f>IF(Q1027="",IF(AK1027="N/A",IF(AM1027="TBD","Waiting on Router","Ready"),"TBD"),"Removed")</f>
        <v>Ready</v>
      </c>
      <c r="AQ1027" s="2">
        <v>40913</v>
      </c>
      <c r="AR1027" s="4"/>
      <c r="AS1027" s="7">
        <v>1</v>
      </c>
      <c r="AT1027" s="2"/>
      <c r="AU1027" s="2"/>
      <c r="AV1027" s="4"/>
    </row>
    <row r="1028" spans="1:48">
      <c r="A1028" s="2">
        <v>40753</v>
      </c>
      <c r="B1028" s="73" t="s">
        <v>2618</v>
      </c>
      <c r="C1028" s="73" t="s">
        <v>144</v>
      </c>
      <c r="D1028" s="73" t="s">
        <v>774</v>
      </c>
      <c r="E1028" s="3" t="s">
        <v>2719</v>
      </c>
      <c r="F1028" s="73" t="s">
        <v>1351</v>
      </c>
      <c r="G1028" s="73" t="s">
        <v>4852</v>
      </c>
      <c r="H1028" s="4" t="s">
        <v>1352</v>
      </c>
      <c r="I1028" s="4" t="s">
        <v>416</v>
      </c>
      <c r="J1028" s="4">
        <v>25530</v>
      </c>
      <c r="K1028" s="4" t="s">
        <v>2849</v>
      </c>
      <c r="L1028" s="4" t="s">
        <v>3751</v>
      </c>
      <c r="M1028" s="4" t="s">
        <v>3752</v>
      </c>
      <c r="N1028" s="4" t="s">
        <v>3423</v>
      </c>
      <c r="O1028" s="4">
        <v>90</v>
      </c>
      <c r="P1028" s="3"/>
      <c r="Q1028" s="4"/>
      <c r="R1028" s="4" t="s">
        <v>2727</v>
      </c>
      <c r="S1028" s="4" t="s">
        <v>2713</v>
      </c>
      <c r="T1028" s="2">
        <v>40729</v>
      </c>
      <c r="U1028" s="88" t="str">
        <f t="shared" si="180"/>
        <v>Y</v>
      </c>
      <c r="V1028" s="88" t="str">
        <f t="shared" si="179"/>
        <v>Y</v>
      </c>
      <c r="W1028" s="34">
        <v>57494.25</v>
      </c>
      <c r="X1028" s="4" t="s">
        <v>2756</v>
      </c>
      <c r="Y1028" s="2"/>
      <c r="Z1028" s="2">
        <v>40730</v>
      </c>
      <c r="AA1028" s="84" t="str">
        <f t="shared" si="181"/>
        <v>Y</v>
      </c>
      <c r="AB1028" s="35">
        <v>1745</v>
      </c>
      <c r="AC1028" s="15">
        <f t="shared" si="182"/>
        <v>1745</v>
      </c>
      <c r="AD1028" s="2">
        <v>40777</v>
      </c>
      <c r="AE1028" s="92" t="str">
        <f t="shared" si="183"/>
        <v>Complete</v>
      </c>
      <c r="AF1028" s="2">
        <v>40767</v>
      </c>
      <c r="AG1028" s="4" t="s">
        <v>4509</v>
      </c>
      <c r="AH1028" s="89" t="str">
        <f t="shared" si="184"/>
        <v>TBD</v>
      </c>
      <c r="AI1028" s="1" t="s">
        <v>4508</v>
      </c>
      <c r="AJ1028" s="1" t="s">
        <v>4508</v>
      </c>
      <c r="AK1028" s="84" t="str">
        <f>IF(Q1028="",IF(U1028="N","N/A",IF(AL1028="","TBD",IF(AL1028="N/A","N/A",IF(ISNUMBER(AL1028),"Complete","")))),"Removed")</f>
        <v>Complete</v>
      </c>
      <c r="AL1028" s="94">
        <v>40777</v>
      </c>
      <c r="AM1028" s="89" t="str">
        <f>IF(Q1028="",IF(AO1028="","TBD",IF(AO1028="N/A","N/A",IF(ISNUMBER(AO1028),"Complete","TBD"))),"N/A")</f>
        <v>Complete</v>
      </c>
      <c r="AN1028" s="2">
        <v>40912</v>
      </c>
      <c r="AO1028" s="94">
        <v>40772</v>
      </c>
      <c r="AP1028" s="97" t="str">
        <f>IF(Q1028="",IF(AK1028="Complete",IF(AM1028="TBD","Waiting on Router","Ready"),"Pending Fiber Completion"),"Removed")</f>
        <v>Ready</v>
      </c>
      <c r="AQ1028" s="2">
        <v>40913</v>
      </c>
      <c r="AR1028" s="4"/>
      <c r="AS1028" s="7">
        <v>1</v>
      </c>
      <c r="AT1028" s="2"/>
      <c r="AU1028" s="2"/>
      <c r="AV1028" s="4"/>
    </row>
    <row r="1029" spans="1:48">
      <c r="A1029" s="2"/>
      <c r="B1029" s="73" t="s">
        <v>2619</v>
      </c>
      <c r="C1029" s="73" t="s">
        <v>144</v>
      </c>
      <c r="D1029" s="73" t="s">
        <v>774</v>
      </c>
      <c r="E1029" s="3" t="s">
        <v>2719</v>
      </c>
      <c r="F1029" s="73" t="s">
        <v>1353</v>
      </c>
      <c r="G1029" s="73" t="s">
        <v>4851</v>
      </c>
      <c r="H1029" s="4" t="s">
        <v>6542</v>
      </c>
      <c r="I1029" s="4" t="s">
        <v>6543</v>
      </c>
      <c r="J1029" s="4">
        <v>25535</v>
      </c>
      <c r="K1029" s="4" t="s">
        <v>6544</v>
      </c>
      <c r="L1029" s="4" t="s">
        <v>3751</v>
      </c>
      <c r="M1029" s="4" t="s">
        <v>3752</v>
      </c>
      <c r="N1029" s="4" t="s">
        <v>6545</v>
      </c>
      <c r="O1029" s="4">
        <v>91</v>
      </c>
      <c r="P1029" s="3"/>
      <c r="Q1029" s="4"/>
      <c r="R1029" s="4" t="s">
        <v>4071</v>
      </c>
      <c r="S1029" s="4" t="s">
        <v>2713</v>
      </c>
      <c r="T1029" s="2"/>
      <c r="U1029" s="77" t="str">
        <f t="shared" si="180"/>
        <v>N</v>
      </c>
      <c r="V1029" s="77" t="str">
        <f t="shared" si="179"/>
        <v>N/A</v>
      </c>
      <c r="W1029" s="34"/>
      <c r="X1029" s="4" t="s">
        <v>4508</v>
      </c>
      <c r="Y1029" s="2"/>
      <c r="Z1029" s="2"/>
      <c r="AA1029" s="84" t="str">
        <f t="shared" si="181"/>
        <v>N/A</v>
      </c>
      <c r="AB1029" s="35">
        <v>0</v>
      </c>
      <c r="AC1029" s="15">
        <f t="shared" si="182"/>
        <v>0</v>
      </c>
      <c r="AD1029" s="2"/>
      <c r="AE1029" s="92" t="str">
        <f t="shared" si="183"/>
        <v>N/A</v>
      </c>
      <c r="AF1029" s="2"/>
      <c r="AG1029" s="4" t="s">
        <v>2756</v>
      </c>
      <c r="AH1029" s="89" t="str">
        <f t="shared" si="184"/>
        <v>No Build Required</v>
      </c>
      <c r="AI1029" s="2" t="s">
        <v>4508</v>
      </c>
      <c r="AJ1029" s="2" t="s">
        <v>4508</v>
      </c>
      <c r="AK1029" s="84" t="str">
        <f>IF(Q1029="",IF(U1029="N","N/A",IF(AL1029="","TBD",IF(AL1029="N/A","N/A",IF(ISNUMBER(AL1029),"Complete","")))),"Removed")</f>
        <v>N/A</v>
      </c>
      <c r="AL1029" s="93" t="s">
        <v>4508</v>
      </c>
      <c r="AM1029" s="89" t="str">
        <f>IF(Q1029="",IF(AO1029="","TBD",IF(AO1029="N/A","N/A",IF(ISNUMBER(AO1029),"Complete","TBD"))),"N/A")</f>
        <v>Complete</v>
      </c>
      <c r="AN1029" s="2">
        <v>40912</v>
      </c>
      <c r="AO1029" s="94">
        <v>40697</v>
      </c>
      <c r="AP1029" s="97" t="str">
        <f>IF(Q1029="",IF(AK1029="N/A",IF(AM1029="TBD","Waiting on Router","Ready"),"TBD"),"Removed")</f>
        <v>Ready</v>
      </c>
      <c r="AQ1029" s="2">
        <v>40913</v>
      </c>
      <c r="AR1029" s="4"/>
      <c r="AS1029" s="7">
        <v>1</v>
      </c>
      <c r="AT1029" s="2"/>
      <c r="AU1029" s="2"/>
      <c r="AV1029" s="4"/>
    </row>
    <row r="1030" spans="1:48">
      <c r="A1030" s="2">
        <v>40753</v>
      </c>
      <c r="B1030" s="73" t="s">
        <v>2620</v>
      </c>
      <c r="C1030" s="73" t="s">
        <v>144</v>
      </c>
      <c r="D1030" s="73" t="s">
        <v>774</v>
      </c>
      <c r="E1030" s="3" t="s">
        <v>2719</v>
      </c>
      <c r="F1030" s="73" t="s">
        <v>1354</v>
      </c>
      <c r="G1030" s="73" t="s">
        <v>4851</v>
      </c>
      <c r="H1030" s="4" t="s">
        <v>6546</v>
      </c>
      <c r="I1030" s="4" t="s">
        <v>6547</v>
      </c>
      <c r="J1030" s="4">
        <v>25555</v>
      </c>
      <c r="K1030" s="4" t="s">
        <v>6548</v>
      </c>
      <c r="L1030" s="4" t="s">
        <v>3751</v>
      </c>
      <c r="M1030" s="4" t="s">
        <v>3752</v>
      </c>
      <c r="N1030" s="4" t="s">
        <v>6549</v>
      </c>
      <c r="O1030" s="4">
        <v>92</v>
      </c>
      <c r="P1030" s="3"/>
      <c r="Q1030" s="4"/>
      <c r="R1030" s="4" t="s">
        <v>4071</v>
      </c>
      <c r="S1030" s="4" t="s">
        <v>2713</v>
      </c>
      <c r="T1030" s="2"/>
      <c r="U1030" s="77" t="str">
        <f t="shared" si="180"/>
        <v>N</v>
      </c>
      <c r="V1030" s="77" t="str">
        <f t="shared" si="179"/>
        <v>N/A</v>
      </c>
      <c r="W1030" s="34"/>
      <c r="X1030" s="4" t="s">
        <v>4508</v>
      </c>
      <c r="Y1030" s="2"/>
      <c r="Z1030" s="2"/>
      <c r="AA1030" s="84" t="str">
        <f t="shared" si="181"/>
        <v>N/A</v>
      </c>
      <c r="AB1030" s="35">
        <v>0</v>
      </c>
      <c r="AC1030" s="15">
        <f t="shared" si="182"/>
        <v>0</v>
      </c>
      <c r="AD1030" s="2"/>
      <c r="AE1030" s="92" t="str">
        <f t="shared" si="183"/>
        <v>N/A</v>
      </c>
      <c r="AF1030" s="2"/>
      <c r="AG1030" s="4" t="s">
        <v>2756</v>
      </c>
      <c r="AH1030" s="89" t="str">
        <f t="shared" si="184"/>
        <v>No Build Required</v>
      </c>
      <c r="AI1030" s="2" t="s">
        <v>4508</v>
      </c>
      <c r="AJ1030" s="2" t="s">
        <v>4508</v>
      </c>
      <c r="AK1030" s="84" t="str">
        <f>IF(Q1030="",IF(U1030="N","N/A",IF(AL1030="","TBD",IF(AL1030="N/A","N/A",IF(ISNUMBER(AL1030),"Complete","")))),"Removed")</f>
        <v>N/A</v>
      </c>
      <c r="AL1030" s="93" t="s">
        <v>4508</v>
      </c>
      <c r="AM1030" s="89" t="str">
        <f>IF(Q1030="",IF(AO1030="","TBD",IF(AO1030="N/A","N/A",IF(ISNUMBER(AO1030),"Complete","TBD"))),"N/A")</f>
        <v>Complete</v>
      </c>
      <c r="AN1030" s="2">
        <v>40941</v>
      </c>
      <c r="AO1030" s="94">
        <v>40732</v>
      </c>
      <c r="AP1030" s="97" t="str">
        <f>IF(Q1030="",IF(AK1030="N/A",IF(AM1030="TBD","Waiting on Router","Ready"),"TBD"),"Removed")</f>
        <v>Ready</v>
      </c>
      <c r="AQ1030" s="2">
        <v>40941</v>
      </c>
      <c r="AR1030" s="4"/>
      <c r="AS1030" s="7">
        <v>1</v>
      </c>
      <c r="AT1030" s="2"/>
      <c r="AU1030" s="2"/>
      <c r="AV1030" s="4"/>
    </row>
    <row r="1031" spans="1:48">
      <c r="A1031" s="2">
        <v>40753</v>
      </c>
      <c r="B1031" s="73" t="s">
        <v>2621</v>
      </c>
      <c r="C1031" s="73" t="s">
        <v>144</v>
      </c>
      <c r="D1031" s="73" t="s">
        <v>774</v>
      </c>
      <c r="E1031" s="3" t="s">
        <v>2719</v>
      </c>
      <c r="F1031" s="73" t="s">
        <v>1355</v>
      </c>
      <c r="G1031" s="73" t="s">
        <v>4851</v>
      </c>
      <c r="H1031" s="4" t="s">
        <v>6550</v>
      </c>
      <c r="I1031" s="4" t="s">
        <v>44</v>
      </c>
      <c r="J1031" s="4">
        <v>25704</v>
      </c>
      <c r="K1031" s="4" t="s">
        <v>2848</v>
      </c>
      <c r="L1031" s="4" t="s">
        <v>3751</v>
      </c>
      <c r="M1031" s="4" t="s">
        <v>3752</v>
      </c>
      <c r="N1031" s="4" t="s">
        <v>6551</v>
      </c>
      <c r="O1031" s="4">
        <v>93</v>
      </c>
      <c r="P1031" s="3"/>
      <c r="Q1031" s="4"/>
      <c r="R1031" s="4" t="s">
        <v>4071</v>
      </c>
      <c r="S1031" s="4" t="s">
        <v>2713</v>
      </c>
      <c r="T1031" s="2"/>
      <c r="U1031" s="77" t="str">
        <f t="shared" si="180"/>
        <v>N</v>
      </c>
      <c r="V1031" s="77" t="str">
        <f t="shared" si="179"/>
        <v>N/A</v>
      </c>
      <c r="W1031" s="34"/>
      <c r="X1031" s="4" t="s">
        <v>4508</v>
      </c>
      <c r="Y1031" s="2"/>
      <c r="Z1031" s="2"/>
      <c r="AA1031" s="84" t="str">
        <f t="shared" si="181"/>
        <v>N/A</v>
      </c>
      <c r="AB1031" s="35">
        <v>0</v>
      </c>
      <c r="AC1031" s="15">
        <f t="shared" si="182"/>
        <v>0</v>
      </c>
      <c r="AD1031" s="2"/>
      <c r="AE1031" s="92" t="str">
        <f t="shared" si="183"/>
        <v>N/A</v>
      </c>
      <c r="AF1031" s="2"/>
      <c r="AG1031" s="4" t="s">
        <v>2756</v>
      </c>
      <c r="AH1031" s="89" t="str">
        <f t="shared" si="184"/>
        <v>No Build Required</v>
      </c>
      <c r="AI1031" s="2" t="s">
        <v>4508</v>
      </c>
      <c r="AJ1031" s="2" t="s">
        <v>4508</v>
      </c>
      <c r="AK1031" s="84" t="str">
        <f>IF(Q1031="",IF(U1031="N","N/A",IF(AL1031="","TBD",IF(AL1031="N/A","N/A",IF(ISNUMBER(AL1031),"Complete","")))),"Removed")</f>
        <v>N/A</v>
      </c>
      <c r="AL1031" s="93" t="s">
        <v>4508</v>
      </c>
      <c r="AM1031" s="89" t="str">
        <f>IF(Q1031="",IF(AO1031="","TBD",IF(AO1031="N/A","N/A",IF(ISNUMBER(AO1031),"Complete","TBD"))),"N/A")</f>
        <v>Complete</v>
      </c>
      <c r="AN1031" s="2">
        <v>40912</v>
      </c>
      <c r="AO1031" s="94">
        <v>40701</v>
      </c>
      <c r="AP1031" s="97" t="str">
        <f>IF(Q1031="",IF(AK1031="N/A",IF(AM1031="TBD","Waiting on Router","Ready"),"TBD"),"Removed")</f>
        <v>Ready</v>
      </c>
      <c r="AQ1031" s="2">
        <v>40913</v>
      </c>
      <c r="AR1031" s="4"/>
      <c r="AS1031" s="7">
        <v>1</v>
      </c>
      <c r="AT1031" s="2"/>
      <c r="AU1031" s="2"/>
      <c r="AV1031" s="4"/>
    </row>
    <row r="1032" spans="1:48">
      <c r="A1032" s="2"/>
      <c r="B1032" s="73" t="s">
        <v>2622</v>
      </c>
      <c r="C1032" s="73" t="s">
        <v>144</v>
      </c>
      <c r="D1032" s="73" t="s">
        <v>774</v>
      </c>
      <c r="E1032" s="3" t="s">
        <v>2719</v>
      </c>
      <c r="F1032" s="73" t="s">
        <v>1356</v>
      </c>
      <c r="G1032" s="73" t="s">
        <v>4851</v>
      </c>
      <c r="H1032" s="4" t="s">
        <v>6552</v>
      </c>
      <c r="I1032" s="4" t="s">
        <v>405</v>
      </c>
      <c r="J1032" s="4">
        <v>25514</v>
      </c>
      <c r="K1032" s="4" t="s">
        <v>6553</v>
      </c>
      <c r="L1032" s="4" t="s">
        <v>3751</v>
      </c>
      <c r="M1032" s="4" t="s">
        <v>3752</v>
      </c>
      <c r="N1032" s="4" t="s">
        <v>6554</v>
      </c>
      <c r="O1032" s="4">
        <v>94</v>
      </c>
      <c r="P1032" s="3"/>
      <c r="Q1032" s="4"/>
      <c r="R1032" s="4" t="s">
        <v>4071</v>
      </c>
      <c r="S1032" s="4" t="s">
        <v>2713</v>
      </c>
      <c r="T1032" s="2"/>
      <c r="U1032" s="77" t="str">
        <f t="shared" si="180"/>
        <v>N</v>
      </c>
      <c r="V1032" s="77" t="str">
        <f t="shared" si="179"/>
        <v>N/A</v>
      </c>
      <c r="W1032" s="34"/>
      <c r="X1032" s="4" t="s">
        <v>4508</v>
      </c>
      <c r="Y1032" s="2"/>
      <c r="Z1032" s="2"/>
      <c r="AA1032" s="84" t="str">
        <f t="shared" si="181"/>
        <v>N/A</v>
      </c>
      <c r="AB1032" s="35">
        <v>0</v>
      </c>
      <c r="AC1032" s="15">
        <f t="shared" si="182"/>
        <v>0</v>
      </c>
      <c r="AD1032" s="2"/>
      <c r="AE1032" s="92" t="str">
        <f t="shared" si="183"/>
        <v>N/A</v>
      </c>
      <c r="AF1032" s="2"/>
      <c r="AG1032" s="4" t="s">
        <v>2756</v>
      </c>
      <c r="AH1032" s="89" t="str">
        <f t="shared" si="184"/>
        <v>No Build Required</v>
      </c>
      <c r="AI1032" s="2" t="s">
        <v>4508</v>
      </c>
      <c r="AJ1032" s="2" t="s">
        <v>4508</v>
      </c>
      <c r="AK1032" s="84" t="str">
        <f>IF(Q1032="",IF(U1032="N","N/A",IF(AL1032="","TBD",IF(AL1032="N/A","N/A",IF(ISNUMBER(AL1032),"Complete","")))),"Removed")</f>
        <v>N/A</v>
      </c>
      <c r="AL1032" s="93" t="s">
        <v>4508</v>
      </c>
      <c r="AM1032" s="89" t="str">
        <f>IF(Q1032="",IF(AO1032="","TBD",IF(AO1032="N/A","N/A",IF(ISNUMBER(AO1032),"Complete","TBD"))),"N/A")</f>
        <v>Complete</v>
      </c>
      <c r="AN1032" s="2">
        <v>40912</v>
      </c>
      <c r="AO1032" s="94">
        <v>40732</v>
      </c>
      <c r="AP1032" s="97" t="str">
        <f>IF(Q1032="",IF(AK1032="N/A",IF(AM1032="TBD","Waiting on Router","Ready"),"TBD"),"Removed")</f>
        <v>Ready</v>
      </c>
      <c r="AQ1032" s="2">
        <v>40913</v>
      </c>
      <c r="AR1032" s="4"/>
      <c r="AS1032" s="7">
        <v>1</v>
      </c>
      <c r="AT1032" s="2"/>
      <c r="AU1032" s="2"/>
      <c r="AV1032" s="4"/>
    </row>
    <row r="1033" spans="1:48">
      <c r="A1033" s="2">
        <v>40753</v>
      </c>
      <c r="B1033" s="73" t="s">
        <v>2623</v>
      </c>
      <c r="C1033" s="73" t="s">
        <v>144</v>
      </c>
      <c r="D1033" s="73" t="s">
        <v>774</v>
      </c>
      <c r="E1033" s="3" t="s">
        <v>2719</v>
      </c>
      <c r="F1033" s="73" t="s">
        <v>1357</v>
      </c>
      <c r="G1033" s="73" t="s">
        <v>4851</v>
      </c>
      <c r="H1033" s="4" t="s">
        <v>6555</v>
      </c>
      <c r="I1033" s="4" t="s">
        <v>44</v>
      </c>
      <c r="J1033" s="4">
        <v>25704</v>
      </c>
      <c r="K1033" s="4" t="s">
        <v>6556</v>
      </c>
      <c r="L1033" s="4" t="s">
        <v>3751</v>
      </c>
      <c r="M1033" s="4" t="s">
        <v>3752</v>
      </c>
      <c r="N1033" s="4" t="s">
        <v>6557</v>
      </c>
      <c r="O1033" s="4">
        <v>95</v>
      </c>
      <c r="P1033" s="3"/>
      <c r="Q1033" s="4"/>
      <c r="R1033" s="4" t="s">
        <v>4071</v>
      </c>
      <c r="S1033" s="4" t="s">
        <v>2713</v>
      </c>
      <c r="T1033" s="2"/>
      <c r="U1033" s="77" t="str">
        <f t="shared" si="180"/>
        <v>N</v>
      </c>
      <c r="V1033" s="77" t="str">
        <f t="shared" si="179"/>
        <v>N/A</v>
      </c>
      <c r="W1033" s="34"/>
      <c r="X1033" s="4" t="s">
        <v>4508</v>
      </c>
      <c r="Y1033" s="2"/>
      <c r="Z1033" s="2"/>
      <c r="AA1033" s="84" t="str">
        <f t="shared" si="181"/>
        <v>N/A</v>
      </c>
      <c r="AB1033" s="35">
        <v>0</v>
      </c>
      <c r="AC1033" s="15">
        <f t="shared" si="182"/>
        <v>0</v>
      </c>
      <c r="AD1033" s="2"/>
      <c r="AE1033" s="92" t="str">
        <f t="shared" si="183"/>
        <v>N/A</v>
      </c>
      <c r="AF1033" s="2"/>
      <c r="AG1033" s="4" t="s">
        <v>2756</v>
      </c>
      <c r="AH1033" s="89" t="str">
        <f t="shared" si="184"/>
        <v>No Build Required</v>
      </c>
      <c r="AI1033" s="2" t="s">
        <v>4508</v>
      </c>
      <c r="AJ1033" s="2" t="s">
        <v>4508</v>
      </c>
      <c r="AK1033" s="84" t="str">
        <f>IF(Q1033="",IF(U1033="N","N/A",IF(AL1033="","TBD",IF(AL1033="N/A","N/A",IF(ISNUMBER(AL1033),"Complete","")))),"Removed")</f>
        <v>N/A</v>
      </c>
      <c r="AL1033" s="93" t="s">
        <v>4508</v>
      </c>
      <c r="AM1033" s="89" t="str">
        <f>IF(Q1033="",IF(AO1033="","TBD",IF(AO1033="N/A","N/A",IF(ISNUMBER(AO1033),"Complete","TBD"))),"N/A")</f>
        <v>Complete</v>
      </c>
      <c r="AN1033" s="2">
        <v>40912</v>
      </c>
      <c r="AO1033" s="94">
        <v>40730</v>
      </c>
      <c r="AP1033" s="97" t="str">
        <f>IF(Q1033="",IF(AK1033="N/A",IF(AM1033="TBD","Waiting on Router","Ready"),"TBD"),"Removed")</f>
        <v>Ready</v>
      </c>
      <c r="AQ1033" s="2">
        <v>40913</v>
      </c>
      <c r="AR1033" s="4"/>
      <c r="AS1033" s="7">
        <v>1</v>
      </c>
      <c r="AT1033" s="2"/>
      <c r="AU1033" s="2"/>
      <c r="AV1033" s="4"/>
    </row>
    <row r="1034" spans="1:48">
      <c r="A1034" s="2"/>
      <c r="B1034" s="73" t="s">
        <v>2624</v>
      </c>
      <c r="C1034" s="73" t="s">
        <v>144</v>
      </c>
      <c r="D1034" s="73" t="s">
        <v>774</v>
      </c>
      <c r="E1034" s="3" t="s">
        <v>2719</v>
      </c>
      <c r="F1034" s="73" t="s">
        <v>1358</v>
      </c>
      <c r="G1034" s="73" t="s">
        <v>4851</v>
      </c>
      <c r="H1034" s="4" t="s">
        <v>6558</v>
      </c>
      <c r="I1034" s="4" t="s">
        <v>121</v>
      </c>
      <c r="J1034" s="4">
        <v>25570</v>
      </c>
      <c r="K1034" s="4" t="s">
        <v>2847</v>
      </c>
      <c r="L1034" s="4" t="s">
        <v>3751</v>
      </c>
      <c r="M1034" s="4" t="s">
        <v>3752</v>
      </c>
      <c r="N1034" s="4" t="s">
        <v>6559</v>
      </c>
      <c r="O1034" s="4">
        <v>96</v>
      </c>
      <c r="P1034" s="3"/>
      <c r="Q1034" s="4"/>
      <c r="R1034" s="4" t="s">
        <v>4071</v>
      </c>
      <c r="S1034" s="4" t="s">
        <v>2713</v>
      </c>
      <c r="T1034" s="2"/>
      <c r="U1034" s="77" t="str">
        <f t="shared" si="180"/>
        <v>N</v>
      </c>
      <c r="V1034" s="77" t="str">
        <f t="shared" si="179"/>
        <v>N/A</v>
      </c>
      <c r="W1034" s="34"/>
      <c r="X1034" s="4" t="s">
        <v>4508</v>
      </c>
      <c r="Y1034" s="2"/>
      <c r="Z1034" s="2"/>
      <c r="AA1034" s="84" t="str">
        <f t="shared" si="181"/>
        <v>N/A</v>
      </c>
      <c r="AB1034" s="35">
        <v>0</v>
      </c>
      <c r="AC1034" s="15">
        <f t="shared" si="182"/>
        <v>0</v>
      </c>
      <c r="AD1034" s="2"/>
      <c r="AE1034" s="92" t="str">
        <f t="shared" si="183"/>
        <v>N/A</v>
      </c>
      <c r="AF1034" s="2"/>
      <c r="AG1034" s="4" t="s">
        <v>2756</v>
      </c>
      <c r="AH1034" s="89" t="str">
        <f t="shared" si="184"/>
        <v>No Build Required</v>
      </c>
      <c r="AI1034" s="2" t="s">
        <v>4508</v>
      </c>
      <c r="AJ1034" s="2" t="s">
        <v>4508</v>
      </c>
      <c r="AK1034" s="84" t="str">
        <f>IF(Q1034="",IF(U1034="N","N/A",IF(AL1034="","TBD",IF(AL1034="N/A","N/A",IF(ISNUMBER(AL1034),"Complete","")))),"Removed")</f>
        <v>N/A</v>
      </c>
      <c r="AL1034" s="93" t="s">
        <v>4508</v>
      </c>
      <c r="AM1034" s="89" t="str">
        <f>IF(Q1034="",IF(AO1034="","TBD",IF(AO1034="N/A","N/A",IF(ISNUMBER(AO1034),"Complete","TBD"))),"N/A")</f>
        <v>Complete</v>
      </c>
      <c r="AN1034" s="2">
        <v>40912</v>
      </c>
      <c r="AO1034" s="94">
        <v>40730</v>
      </c>
      <c r="AP1034" s="97" t="str">
        <f>IF(Q1034="",IF(AK1034="N/A",IF(AM1034="TBD","Waiting on Router","Ready"),"TBD"),"Removed")</f>
        <v>Ready</v>
      </c>
      <c r="AQ1034" s="2">
        <v>40913</v>
      </c>
      <c r="AR1034" s="4"/>
      <c r="AS1034" s="7">
        <v>1</v>
      </c>
      <c r="AT1034" s="2"/>
      <c r="AU1034" s="2"/>
      <c r="AV1034" s="4"/>
    </row>
    <row r="1035" spans="1:48">
      <c r="A1035" s="2"/>
      <c r="B1035" s="73" t="s">
        <v>2625</v>
      </c>
      <c r="C1035" s="73" t="s">
        <v>144</v>
      </c>
      <c r="D1035" s="73" t="s">
        <v>774</v>
      </c>
      <c r="E1035" s="3" t="s">
        <v>2719</v>
      </c>
      <c r="F1035" s="73" t="s">
        <v>1359</v>
      </c>
      <c r="G1035" s="73" t="s">
        <v>4851</v>
      </c>
      <c r="H1035" s="4" t="s">
        <v>6560</v>
      </c>
      <c r="I1035" s="4" t="s">
        <v>121</v>
      </c>
      <c r="J1035" s="4">
        <v>25570</v>
      </c>
      <c r="K1035" s="4" t="s">
        <v>6561</v>
      </c>
      <c r="L1035" s="4" t="s">
        <v>3751</v>
      </c>
      <c r="M1035" s="4" t="s">
        <v>3752</v>
      </c>
      <c r="N1035" s="4" t="s">
        <v>6562</v>
      </c>
      <c r="O1035" s="4">
        <v>97</v>
      </c>
      <c r="P1035" s="3"/>
      <c r="Q1035" s="4"/>
      <c r="R1035" s="4" t="s">
        <v>4071</v>
      </c>
      <c r="S1035" s="4" t="s">
        <v>2713</v>
      </c>
      <c r="T1035" s="2"/>
      <c r="U1035" s="77" t="str">
        <f t="shared" si="180"/>
        <v>N</v>
      </c>
      <c r="V1035" s="77" t="str">
        <f t="shared" si="179"/>
        <v>N/A</v>
      </c>
      <c r="W1035" s="34"/>
      <c r="X1035" s="4" t="s">
        <v>4508</v>
      </c>
      <c r="Y1035" s="2"/>
      <c r="Z1035" s="2"/>
      <c r="AA1035" s="84" t="str">
        <f t="shared" si="181"/>
        <v>N/A</v>
      </c>
      <c r="AB1035" s="35">
        <v>0</v>
      </c>
      <c r="AC1035" s="15">
        <f t="shared" si="182"/>
        <v>0</v>
      </c>
      <c r="AD1035" s="2"/>
      <c r="AE1035" s="92" t="str">
        <f t="shared" si="183"/>
        <v>N/A</v>
      </c>
      <c r="AF1035" s="2"/>
      <c r="AG1035" s="4" t="s">
        <v>2756</v>
      </c>
      <c r="AH1035" s="89" t="str">
        <f t="shared" si="184"/>
        <v>No Build Required</v>
      </c>
      <c r="AI1035" s="2" t="s">
        <v>4508</v>
      </c>
      <c r="AJ1035" s="2" t="s">
        <v>4508</v>
      </c>
      <c r="AK1035" s="84" t="str">
        <f>IF(Q1035="",IF(U1035="N","N/A",IF(AL1035="","TBD",IF(AL1035="N/A","N/A",IF(ISNUMBER(AL1035),"Complete","")))),"Removed")</f>
        <v>N/A</v>
      </c>
      <c r="AL1035" s="93" t="s">
        <v>4508</v>
      </c>
      <c r="AM1035" s="89" t="str">
        <f>IF(Q1035="",IF(AO1035="","TBD",IF(AO1035="N/A","N/A",IF(ISNUMBER(AO1035),"Complete","TBD"))),"N/A")</f>
        <v>Complete</v>
      </c>
      <c r="AN1035" s="2">
        <v>40912</v>
      </c>
      <c r="AO1035" s="94">
        <v>40730</v>
      </c>
      <c r="AP1035" s="97" t="str">
        <f>IF(Q1035="",IF(AK1035="N/A",IF(AM1035="TBD","Waiting on Router","Ready"),"TBD"),"Removed")</f>
        <v>Ready</v>
      </c>
      <c r="AQ1035" s="2">
        <v>40913</v>
      </c>
      <c r="AR1035" s="4"/>
      <c r="AS1035" s="7">
        <v>1</v>
      </c>
      <c r="AT1035" s="2"/>
      <c r="AU1035" s="2"/>
      <c r="AV1035" s="4"/>
    </row>
    <row r="1036" spans="1:48">
      <c r="A1036" s="1"/>
      <c r="B1036" s="72" t="s">
        <v>2626</v>
      </c>
      <c r="C1036" s="72" t="s">
        <v>144</v>
      </c>
      <c r="D1036" s="72" t="s">
        <v>774</v>
      </c>
      <c r="E1036" s="18" t="s">
        <v>2719</v>
      </c>
      <c r="F1036" s="73" t="s">
        <v>1360</v>
      </c>
      <c r="G1036" s="72" t="s">
        <v>4851</v>
      </c>
      <c r="H1036" s="8" t="s">
        <v>6563</v>
      </c>
      <c r="I1036" s="8" t="s">
        <v>121</v>
      </c>
      <c r="J1036" s="8">
        <v>25570</v>
      </c>
      <c r="K1036" s="8" t="s">
        <v>6564</v>
      </c>
      <c r="L1036" s="4" t="s">
        <v>3751</v>
      </c>
      <c r="M1036" s="8" t="s">
        <v>3752</v>
      </c>
      <c r="N1036" s="8" t="s">
        <v>6565</v>
      </c>
      <c r="O1036" s="8">
        <v>98</v>
      </c>
      <c r="P1036" s="18"/>
      <c r="Q1036" s="4"/>
      <c r="R1036" s="4" t="s">
        <v>4071</v>
      </c>
      <c r="S1036" s="8" t="s">
        <v>2713</v>
      </c>
      <c r="T1036" s="1"/>
      <c r="U1036" s="77" t="str">
        <f t="shared" si="180"/>
        <v>N</v>
      </c>
      <c r="V1036" s="77" t="str">
        <f t="shared" si="179"/>
        <v>N/A</v>
      </c>
      <c r="W1036" s="32"/>
      <c r="X1036" s="4" t="s">
        <v>4508</v>
      </c>
      <c r="Y1036" s="1"/>
      <c r="Z1036" s="1"/>
      <c r="AA1036" s="84" t="str">
        <f t="shared" si="181"/>
        <v>N/A</v>
      </c>
      <c r="AB1036" s="33">
        <v>0</v>
      </c>
      <c r="AC1036" s="15">
        <f t="shared" si="182"/>
        <v>0</v>
      </c>
      <c r="AD1036" s="1"/>
      <c r="AE1036" s="92" t="str">
        <f t="shared" si="183"/>
        <v>N/A</v>
      </c>
      <c r="AF1036" s="1"/>
      <c r="AG1036" s="8" t="s">
        <v>2756</v>
      </c>
      <c r="AH1036" s="89" t="str">
        <f t="shared" si="184"/>
        <v>No Build Required</v>
      </c>
      <c r="AI1036" s="1" t="s">
        <v>4508</v>
      </c>
      <c r="AJ1036" s="1" t="s">
        <v>4508</v>
      </c>
      <c r="AK1036" s="84" t="str">
        <f>IF(Q1036="",IF(U1036="N","N/A",IF(AL1036="","TBD",IF(AL1036="N/A","N/A",IF(ISNUMBER(AL1036),"Complete","")))),"Removed")</f>
        <v>N/A</v>
      </c>
      <c r="AL1036" s="93" t="s">
        <v>4508</v>
      </c>
      <c r="AM1036" s="89" t="str">
        <f>IF(Q1036="",IF(AO1036="","TBD",IF(AO1036="N/A","N/A",IF(ISNUMBER(AO1036),"Complete","TBD"))),"N/A")</f>
        <v>Complete</v>
      </c>
      <c r="AN1036" s="1">
        <v>40912</v>
      </c>
      <c r="AO1036" s="93">
        <v>40730</v>
      </c>
      <c r="AP1036" s="97" t="str">
        <f>IF(Q1036="",IF(AK1036="N/A",IF(AM1036="TBD","Waiting on Router","Ready"),"TBD"),"Removed")</f>
        <v>Ready</v>
      </c>
      <c r="AQ1036" s="1">
        <v>40913</v>
      </c>
      <c r="AR1036" s="4"/>
      <c r="AS1036" s="9">
        <v>1</v>
      </c>
      <c r="AT1036" s="1"/>
      <c r="AU1036" s="1"/>
      <c r="AV1036" s="4"/>
    </row>
    <row r="1037" spans="1:48">
      <c r="A1037" s="1"/>
      <c r="B1037" s="72" t="s">
        <v>2627</v>
      </c>
      <c r="C1037" s="72" t="s">
        <v>144</v>
      </c>
      <c r="D1037" s="72" t="s">
        <v>774</v>
      </c>
      <c r="E1037" s="18" t="s">
        <v>2719</v>
      </c>
      <c r="F1037" s="73" t="s">
        <v>1361</v>
      </c>
      <c r="G1037" s="72" t="s">
        <v>4852</v>
      </c>
      <c r="H1037" s="8" t="s">
        <v>1362</v>
      </c>
      <c r="I1037" s="8" t="s">
        <v>121</v>
      </c>
      <c r="J1037" s="8">
        <v>25570</v>
      </c>
      <c r="K1037" s="8" t="s">
        <v>2847</v>
      </c>
      <c r="L1037" s="4" t="s">
        <v>3751</v>
      </c>
      <c r="M1037" s="8" t="s">
        <v>3752</v>
      </c>
      <c r="N1037" s="8" t="s">
        <v>3424</v>
      </c>
      <c r="O1037" s="8">
        <v>99</v>
      </c>
      <c r="P1037" s="18"/>
      <c r="Q1037" s="4"/>
      <c r="R1037" s="4" t="s">
        <v>2727</v>
      </c>
      <c r="S1037" s="8" t="s">
        <v>2713</v>
      </c>
      <c r="T1037" s="1">
        <v>40819</v>
      </c>
      <c r="U1037" s="85" t="str">
        <f t="shared" si="180"/>
        <v>Y</v>
      </c>
      <c r="V1037" s="85" t="str">
        <f t="shared" si="179"/>
        <v>Y</v>
      </c>
      <c r="W1037" s="32">
        <v>11518.46</v>
      </c>
      <c r="X1037" s="8" t="s">
        <v>2756</v>
      </c>
      <c r="Y1037" s="1"/>
      <c r="Z1037" s="1">
        <v>40975</v>
      </c>
      <c r="AA1037" s="84" t="str">
        <f t="shared" si="181"/>
        <v>Y</v>
      </c>
      <c r="AB1037" s="33">
        <v>1104</v>
      </c>
      <c r="AC1037" s="15">
        <f t="shared" si="182"/>
        <v>1104</v>
      </c>
      <c r="AD1037" s="1">
        <v>41183</v>
      </c>
      <c r="AE1037" s="92" t="str">
        <f t="shared" si="183"/>
        <v>Complete</v>
      </c>
      <c r="AF1037" s="1">
        <v>41059</v>
      </c>
      <c r="AG1037" s="8" t="s">
        <v>697</v>
      </c>
      <c r="AH1037" s="89" t="str">
        <f t="shared" si="184"/>
        <v>Complete</v>
      </c>
      <c r="AI1037" s="1">
        <v>41194</v>
      </c>
      <c r="AJ1037" s="1">
        <v>41220</v>
      </c>
      <c r="AK1037" s="84" t="str">
        <f>IF(Q1037="",IF(U1037="N","N/A",IF(AL1037="","TBD",IF(AL1037="N/A","N/A",IF(ISNUMBER(AL1037),"Complete","")))),"Removed")</f>
        <v>Complete</v>
      </c>
      <c r="AL1037" s="94">
        <v>41246</v>
      </c>
      <c r="AM1037" s="89" t="str">
        <f>IF(Q1037="",IF(AO1037="","TBD",IF(AO1037="N/A","N/A",IF(ISNUMBER(AO1037),"Complete","TBD"))),"N/A")</f>
        <v>Complete</v>
      </c>
      <c r="AN1037" s="1"/>
      <c r="AO1037" s="93">
        <v>40731</v>
      </c>
      <c r="AP1037" s="97" t="str">
        <f>IF(Q1037="",IF(AK1037="Complete",IF(AM1037="TBD","Waiting on Router","Ready"),"Pending Fiber Completion"),"Removed")</f>
        <v>Ready</v>
      </c>
      <c r="AQ1037" s="1"/>
      <c r="AR1037" s="4" t="s">
        <v>4921</v>
      </c>
      <c r="AS1037" s="9">
        <v>1</v>
      </c>
      <c r="AT1037" s="1"/>
      <c r="AU1037" s="1"/>
      <c r="AV1037" s="4"/>
    </row>
    <row r="1038" spans="1:48">
      <c r="A1038" s="2"/>
      <c r="B1038" s="73" t="s">
        <v>2628</v>
      </c>
      <c r="C1038" s="73" t="s">
        <v>144</v>
      </c>
      <c r="D1038" s="73" t="s">
        <v>763</v>
      </c>
      <c r="E1038" s="4" t="s">
        <v>2719</v>
      </c>
      <c r="F1038" s="73" t="s">
        <v>403</v>
      </c>
      <c r="G1038" s="73" t="s">
        <v>4852</v>
      </c>
      <c r="H1038" s="4" t="s">
        <v>404</v>
      </c>
      <c r="I1038" s="4" t="s">
        <v>405</v>
      </c>
      <c r="J1038" s="4"/>
      <c r="K1038" s="4" t="s">
        <v>2846</v>
      </c>
      <c r="L1038" s="4"/>
      <c r="M1038" s="4"/>
      <c r="N1038" s="4" t="s">
        <v>4122</v>
      </c>
      <c r="O1038" s="4">
        <v>752</v>
      </c>
      <c r="P1038" s="4"/>
      <c r="Q1038" s="4"/>
      <c r="R1038" s="4" t="s">
        <v>2727</v>
      </c>
      <c r="S1038" s="4" t="s">
        <v>2712</v>
      </c>
      <c r="T1038" s="2">
        <v>40784</v>
      </c>
      <c r="U1038" s="86" t="str">
        <f t="shared" si="180"/>
        <v>Y</v>
      </c>
      <c r="V1038" s="86" t="str">
        <f t="shared" si="179"/>
        <v>Y</v>
      </c>
      <c r="W1038" s="34">
        <v>114029.32</v>
      </c>
      <c r="X1038" s="4" t="s">
        <v>697</v>
      </c>
      <c r="Y1038" s="2">
        <v>40786</v>
      </c>
      <c r="Z1038" s="2">
        <v>40975</v>
      </c>
      <c r="AA1038" s="84" t="str">
        <f t="shared" si="181"/>
        <v>Y</v>
      </c>
      <c r="AB1038" s="35">
        <v>2909</v>
      </c>
      <c r="AC1038" s="15">
        <f t="shared" si="182"/>
        <v>2909</v>
      </c>
      <c r="AD1038" s="2">
        <v>41183</v>
      </c>
      <c r="AE1038" s="92" t="str">
        <f t="shared" si="183"/>
        <v>Complete</v>
      </c>
      <c r="AF1038" s="2">
        <v>41079</v>
      </c>
      <c r="AG1038" s="4" t="s">
        <v>697</v>
      </c>
      <c r="AH1038" s="89" t="str">
        <f t="shared" si="184"/>
        <v>Complete</v>
      </c>
      <c r="AI1038" s="2">
        <v>41099</v>
      </c>
      <c r="AJ1038" s="2">
        <v>41206</v>
      </c>
      <c r="AK1038" s="84" t="str">
        <f>IF(Q1038="",IF(U1038="N","N/A",IF(AL1038="","TBD",IF(AL1038="N/A","N/A",IF(ISNUMBER(AL1038),"Complete","")))),"Removed")</f>
        <v>Complete</v>
      </c>
      <c r="AL1038" s="94">
        <v>41257</v>
      </c>
      <c r="AM1038" s="89" t="str">
        <f>IF(Q1038="",IF(AO1038="","TBD",IF(AO1038="N/A","N/A",IF(ISNUMBER(AO1038),"Complete","TBD"))),"N/A")</f>
        <v>Complete</v>
      </c>
      <c r="AN1038" s="2"/>
      <c r="AO1038" s="94">
        <v>41004</v>
      </c>
      <c r="AP1038" s="97" t="str">
        <f>IF(Q1038="",IF(AK1038="Complete",IF(AM1038="TBD","Waiting on Router","Ready"),"Pending Fiber Completion"),"Removed")</f>
        <v>Ready</v>
      </c>
      <c r="AQ1038" s="2"/>
      <c r="AR1038" s="4" t="s">
        <v>4918</v>
      </c>
      <c r="AS1038" s="7">
        <v>1</v>
      </c>
      <c r="AT1038" s="2"/>
      <c r="AU1038" s="2"/>
      <c r="AV1038" s="4"/>
    </row>
    <row r="1039" spans="1:48">
      <c r="A1039" s="2"/>
      <c r="B1039" s="73" t="s">
        <v>2629</v>
      </c>
      <c r="C1039" s="73" t="s">
        <v>144</v>
      </c>
      <c r="D1039" s="73" t="s">
        <v>763</v>
      </c>
      <c r="E1039" s="4" t="s">
        <v>2719</v>
      </c>
      <c r="F1039" s="73" t="s">
        <v>414</v>
      </c>
      <c r="G1039" s="73" t="s">
        <v>4852</v>
      </c>
      <c r="H1039" s="4" t="s">
        <v>415</v>
      </c>
      <c r="I1039" s="4" t="s">
        <v>416</v>
      </c>
      <c r="J1039" s="4"/>
      <c r="K1039" s="4" t="s">
        <v>2845</v>
      </c>
      <c r="L1039" s="4"/>
      <c r="M1039" s="4"/>
      <c r="N1039" s="4" t="s">
        <v>4211</v>
      </c>
      <c r="O1039" s="4">
        <v>762</v>
      </c>
      <c r="P1039" s="4"/>
      <c r="Q1039" s="4"/>
      <c r="R1039" s="4" t="s">
        <v>2727</v>
      </c>
      <c r="S1039" s="4" t="s">
        <v>2712</v>
      </c>
      <c r="T1039" s="2">
        <v>40784</v>
      </c>
      <c r="U1039" s="86" t="str">
        <f t="shared" si="180"/>
        <v>Y</v>
      </c>
      <c r="V1039" s="86" t="str">
        <f t="shared" si="179"/>
        <v>Y</v>
      </c>
      <c r="W1039" s="34">
        <v>48036.35</v>
      </c>
      <c r="X1039" s="4" t="s">
        <v>697</v>
      </c>
      <c r="Y1039" s="2" t="s">
        <v>4649</v>
      </c>
      <c r="Z1039" s="2">
        <v>40975</v>
      </c>
      <c r="AA1039" s="84" t="str">
        <f t="shared" si="181"/>
        <v>Y</v>
      </c>
      <c r="AB1039" s="35">
        <v>1264</v>
      </c>
      <c r="AC1039" s="15">
        <f t="shared" si="182"/>
        <v>1264</v>
      </c>
      <c r="AD1039" s="2">
        <v>41183</v>
      </c>
      <c r="AE1039" s="92" t="str">
        <f t="shared" si="183"/>
        <v>Complete</v>
      </c>
      <c r="AF1039" s="2">
        <v>41024</v>
      </c>
      <c r="AG1039" s="4" t="s">
        <v>2756</v>
      </c>
      <c r="AH1039" s="89" t="str">
        <f t="shared" si="184"/>
        <v>No Build Required</v>
      </c>
      <c r="AI1039" s="1" t="s">
        <v>4508</v>
      </c>
      <c r="AJ1039" s="1" t="s">
        <v>4508</v>
      </c>
      <c r="AK1039" s="84" t="str">
        <f>IF(Q1039="",IF(U1039="N","N/A",IF(AL1039="","TBD",IF(AL1039="N/A","N/A",IF(ISNUMBER(AL1039),"Complete","")))),"Removed")</f>
        <v>Complete</v>
      </c>
      <c r="AL1039" s="94">
        <v>41024</v>
      </c>
      <c r="AM1039" s="89" t="str">
        <f>IF(Q1039="",IF(AO1039="","TBD",IF(AO1039="N/A","N/A",IF(ISNUMBER(AO1039),"Complete","TBD"))),"N/A")</f>
        <v>Complete</v>
      </c>
      <c r="AN1039" s="2">
        <v>41026</v>
      </c>
      <c r="AO1039" s="94">
        <v>41003</v>
      </c>
      <c r="AP1039" s="97" t="str">
        <f>IF(Q1039="",IF(AK1039="Complete",IF(AM1039="TBD","Waiting on Router","Ready"),"Pending Fiber Completion"),"Removed")</f>
        <v>Ready</v>
      </c>
      <c r="AQ1039" s="2">
        <v>41026</v>
      </c>
      <c r="AR1039" s="4"/>
      <c r="AS1039" s="7">
        <v>1</v>
      </c>
      <c r="AT1039" s="2"/>
      <c r="AU1039" s="2"/>
      <c r="AV1039" s="4"/>
    </row>
    <row r="1040" spans="1:48">
      <c r="A1040" s="2"/>
      <c r="B1040" s="73" t="s">
        <v>2630</v>
      </c>
      <c r="C1040" s="73" t="s">
        <v>144</v>
      </c>
      <c r="D1040" s="73" t="s">
        <v>763</v>
      </c>
      <c r="E1040" s="4" t="s">
        <v>2719</v>
      </c>
      <c r="F1040" s="73" t="s">
        <v>366</v>
      </c>
      <c r="G1040" s="73" t="s">
        <v>4852</v>
      </c>
      <c r="H1040" s="4" t="s">
        <v>367</v>
      </c>
      <c r="I1040" s="4" t="s">
        <v>121</v>
      </c>
      <c r="J1040" s="4">
        <v>25570</v>
      </c>
      <c r="K1040" s="4" t="s">
        <v>2844</v>
      </c>
      <c r="L1040" s="4"/>
      <c r="M1040" s="4"/>
      <c r="N1040" s="4" t="s">
        <v>4212</v>
      </c>
      <c r="O1040" s="4">
        <v>761</v>
      </c>
      <c r="P1040" s="4"/>
      <c r="Q1040" s="4"/>
      <c r="R1040" s="4" t="s">
        <v>2727</v>
      </c>
      <c r="S1040" s="4" t="s">
        <v>2712</v>
      </c>
      <c r="T1040" s="2">
        <v>40819</v>
      </c>
      <c r="U1040" s="86" t="str">
        <f t="shared" si="180"/>
        <v>Y</v>
      </c>
      <c r="V1040" s="86" t="str">
        <f t="shared" si="179"/>
        <v>Y</v>
      </c>
      <c r="W1040" s="34">
        <v>7270.25</v>
      </c>
      <c r="X1040" s="4" t="s">
        <v>2756</v>
      </c>
      <c r="Y1040" s="2"/>
      <c r="Z1040" s="2">
        <v>40975</v>
      </c>
      <c r="AA1040" s="84" t="str">
        <f t="shared" si="181"/>
        <v>Y</v>
      </c>
      <c r="AB1040" s="35">
        <v>400</v>
      </c>
      <c r="AC1040" s="15">
        <f t="shared" si="182"/>
        <v>400</v>
      </c>
      <c r="AD1040" s="2">
        <v>41183</v>
      </c>
      <c r="AE1040" s="92" t="str">
        <f t="shared" si="183"/>
        <v>Complete</v>
      </c>
      <c r="AF1040" s="2">
        <v>41059</v>
      </c>
      <c r="AG1040" s="4" t="s">
        <v>697</v>
      </c>
      <c r="AH1040" s="89" t="str">
        <f t="shared" si="184"/>
        <v>Complete</v>
      </c>
      <c r="AI1040" s="2">
        <v>41194</v>
      </c>
      <c r="AJ1040" s="2">
        <v>41220</v>
      </c>
      <c r="AK1040" s="84" t="str">
        <f>IF(Q1040="",IF(U1040="N","N/A",IF(AL1040="","TBD",IF(AL1040="N/A","N/A",IF(ISNUMBER(AL1040),"Complete","")))),"Removed")</f>
        <v>Complete</v>
      </c>
      <c r="AL1040" s="94">
        <v>41246</v>
      </c>
      <c r="AM1040" s="89" t="str">
        <f>IF(Q1040="",IF(AO1040="","TBD",IF(AO1040="N/A","N/A",IF(ISNUMBER(AO1040),"Complete","TBD"))),"N/A")</f>
        <v>Complete</v>
      </c>
      <c r="AN1040" s="2"/>
      <c r="AO1040" s="94">
        <v>41023</v>
      </c>
      <c r="AP1040" s="97" t="str">
        <f>IF(Q1040="",IF(AK1040="Complete",IF(AM1040="TBD","Waiting on Router","Ready"),"Pending Fiber Completion"),"Removed")</f>
        <v>Ready</v>
      </c>
      <c r="AQ1040" s="2"/>
      <c r="AR1040" s="4"/>
      <c r="AS1040" s="7">
        <v>1</v>
      </c>
      <c r="AT1040" s="2"/>
      <c r="AU1040" s="2"/>
      <c r="AV1040" s="4"/>
    </row>
    <row r="1041" spans="1:48">
      <c r="A1041" s="1"/>
      <c r="B1041" s="74" t="s">
        <v>2631</v>
      </c>
      <c r="C1041" s="74" t="s">
        <v>144</v>
      </c>
      <c r="D1041" s="74" t="s">
        <v>761</v>
      </c>
      <c r="E1041" s="9" t="s">
        <v>2719</v>
      </c>
      <c r="F1041" s="79" t="s">
        <v>226</v>
      </c>
      <c r="G1041" s="74" t="s">
        <v>4852</v>
      </c>
      <c r="H1041" s="9" t="s">
        <v>753</v>
      </c>
      <c r="I1041" s="9" t="s">
        <v>121</v>
      </c>
      <c r="J1041" s="9">
        <v>25570</v>
      </c>
      <c r="K1041" s="9" t="s">
        <v>2843</v>
      </c>
      <c r="L1041" s="7" t="s">
        <v>3950</v>
      </c>
      <c r="M1041" s="9" t="s">
        <v>3951</v>
      </c>
      <c r="N1041" s="9" t="s">
        <v>4632</v>
      </c>
      <c r="O1041" s="9">
        <v>1380</v>
      </c>
      <c r="P1041" s="9"/>
      <c r="Q1041" s="7"/>
      <c r="R1041" s="7" t="s">
        <v>2727</v>
      </c>
      <c r="S1041" s="9"/>
      <c r="T1041" s="1">
        <v>40819</v>
      </c>
      <c r="U1041" s="87" t="str">
        <f t="shared" si="180"/>
        <v>Y</v>
      </c>
      <c r="V1041" s="87" t="str">
        <f t="shared" si="179"/>
        <v>Y</v>
      </c>
      <c r="W1041" s="32">
        <v>43832.98</v>
      </c>
      <c r="X1041" s="9" t="s">
        <v>697</v>
      </c>
      <c r="Y1041" s="1">
        <v>40940</v>
      </c>
      <c r="Z1041" s="1">
        <v>40975</v>
      </c>
      <c r="AA1041" s="84" t="str">
        <f t="shared" si="181"/>
        <v>Y</v>
      </c>
      <c r="AB1041" s="33">
        <v>3298</v>
      </c>
      <c r="AC1041" s="15">
        <f t="shared" si="182"/>
        <v>3298</v>
      </c>
      <c r="AD1041" s="1">
        <v>41183</v>
      </c>
      <c r="AE1041" s="92" t="str">
        <f t="shared" si="183"/>
        <v>Complete</v>
      </c>
      <c r="AF1041" s="1">
        <v>41059</v>
      </c>
      <c r="AG1041" s="9" t="s">
        <v>697</v>
      </c>
      <c r="AH1041" s="89" t="str">
        <f t="shared" si="184"/>
        <v>Complete</v>
      </c>
      <c r="AI1041" s="1" t="s">
        <v>4508</v>
      </c>
      <c r="AJ1041" s="1">
        <v>41211</v>
      </c>
      <c r="AK1041" s="84" t="str">
        <f>IF(Q1041="",IF(U1041="N","N/A",IF(AL1041="","TBD",IF(AL1041="N/A","N/A",IF(ISNUMBER(AL1041),"Complete","")))),"Removed")</f>
        <v>Complete</v>
      </c>
      <c r="AL1041" s="94">
        <v>41278</v>
      </c>
      <c r="AM1041" s="89" t="str">
        <f>IF(Q1041="",IF(AO1041="","TBD",IF(AO1041="N/A","N/A",IF(ISNUMBER(AO1041),"Complete","TBD"))),"N/A")</f>
        <v>Complete</v>
      </c>
      <c r="AN1041" s="1"/>
      <c r="AO1041" s="93">
        <v>40938</v>
      </c>
      <c r="AP1041" s="97" t="str">
        <f>IF(Q1041="",IF(AK1041="Complete",IF(AM1041="TBD","Waiting on Router","Ready"),"Pending Fiber Completion"),"Removed")</f>
        <v>Ready</v>
      </c>
      <c r="AQ1041" s="1"/>
      <c r="AR1041" s="7"/>
      <c r="AS1041" s="9">
        <v>1</v>
      </c>
      <c r="AT1041" s="1"/>
      <c r="AU1041" s="1"/>
      <c r="AV1041" s="7"/>
    </row>
    <row r="1042" spans="1:48">
      <c r="A1042" s="1"/>
      <c r="B1042" s="72" t="s">
        <v>2632</v>
      </c>
      <c r="C1042" s="72" t="s">
        <v>144</v>
      </c>
      <c r="D1042" s="72" t="s">
        <v>710</v>
      </c>
      <c r="E1042" s="8" t="s">
        <v>2719</v>
      </c>
      <c r="F1042" s="73" t="s">
        <v>4847</v>
      </c>
      <c r="G1042" s="72" t="s">
        <v>4852</v>
      </c>
      <c r="H1042" s="8" t="s">
        <v>84</v>
      </c>
      <c r="I1042" s="8" t="s">
        <v>85</v>
      </c>
      <c r="J1042" s="8">
        <v>25570</v>
      </c>
      <c r="K1042" s="8" t="s">
        <v>2842</v>
      </c>
      <c r="L1042" s="4" t="s">
        <v>3851</v>
      </c>
      <c r="M1042" s="8" t="s">
        <v>3852</v>
      </c>
      <c r="N1042" s="8" t="s">
        <v>4327</v>
      </c>
      <c r="O1042" s="8">
        <v>1107</v>
      </c>
      <c r="P1042" s="8"/>
      <c r="Q1042" s="4"/>
      <c r="R1042" s="4" t="s">
        <v>2727</v>
      </c>
      <c r="S1042" s="8" t="s">
        <v>2714</v>
      </c>
      <c r="T1042" s="1">
        <v>40819</v>
      </c>
      <c r="U1042" s="77" t="str">
        <f t="shared" si="180"/>
        <v>Y</v>
      </c>
      <c r="V1042" s="77" t="str">
        <f t="shared" si="179"/>
        <v>Y</v>
      </c>
      <c r="W1042" s="32">
        <v>50130.81</v>
      </c>
      <c r="X1042" s="8" t="s">
        <v>697</v>
      </c>
      <c r="Y1042" s="1">
        <v>40940</v>
      </c>
      <c r="Z1042" s="1">
        <v>40975</v>
      </c>
      <c r="AA1042" s="84" t="str">
        <f t="shared" si="181"/>
        <v>Y</v>
      </c>
      <c r="AB1042" s="33">
        <v>5821</v>
      </c>
      <c r="AC1042" s="15">
        <f t="shared" si="182"/>
        <v>5821</v>
      </c>
      <c r="AD1042" s="1">
        <v>41183</v>
      </c>
      <c r="AE1042" s="92" t="str">
        <f t="shared" si="183"/>
        <v>Complete</v>
      </c>
      <c r="AF1042" s="1">
        <v>41180</v>
      </c>
      <c r="AG1042" s="8" t="s">
        <v>697</v>
      </c>
      <c r="AH1042" s="89" t="str">
        <f t="shared" si="184"/>
        <v>Complete</v>
      </c>
      <c r="AI1042" s="1" t="s">
        <v>4508</v>
      </c>
      <c r="AJ1042" s="1">
        <v>41207</v>
      </c>
      <c r="AK1042" s="84" t="str">
        <f>IF(Q1042="",IF(U1042="N","N/A",IF(AL1042="","TBD",IF(AL1042="N/A","N/A",IF(ISNUMBER(AL1042),"Complete","")))),"Removed")</f>
        <v>Complete</v>
      </c>
      <c r="AL1042" s="94">
        <v>41246</v>
      </c>
      <c r="AM1042" s="89" t="str">
        <f>IF(Q1042="",IF(AO1042="","TBD",IF(AO1042="N/A","N/A",IF(ISNUMBER(AO1042),"Complete","TBD"))),"N/A")</f>
        <v>Complete</v>
      </c>
      <c r="AN1042" s="1"/>
      <c r="AO1042" s="93">
        <v>40928</v>
      </c>
      <c r="AP1042" s="97" t="str">
        <f>IF(Q1042="",IF(AK1042="Complete",IF(AM1042="TBD","Waiting on Router","Ready"),"Pending Fiber Completion"),"Removed")</f>
        <v>Ready</v>
      </c>
      <c r="AQ1042" s="1"/>
      <c r="AR1042" s="4"/>
      <c r="AS1042" s="9">
        <v>1</v>
      </c>
      <c r="AT1042" s="1"/>
      <c r="AU1042" s="1"/>
      <c r="AV1042" s="4"/>
    </row>
    <row r="1043" spans="1:48">
      <c r="A1043" s="13"/>
      <c r="B1043" s="75" t="s">
        <v>2633</v>
      </c>
      <c r="C1043" s="75" t="s">
        <v>144</v>
      </c>
      <c r="D1043" s="75" t="s">
        <v>1554</v>
      </c>
      <c r="E1043" s="6" t="s">
        <v>2719</v>
      </c>
      <c r="F1043" s="78" t="s">
        <v>1646</v>
      </c>
      <c r="G1043" s="75" t="s">
        <v>4851</v>
      </c>
      <c r="H1043" s="6" t="s">
        <v>6566</v>
      </c>
      <c r="I1043" s="6" t="s">
        <v>405</v>
      </c>
      <c r="J1043" s="6">
        <v>25514</v>
      </c>
      <c r="K1043" s="6" t="s">
        <v>2841</v>
      </c>
      <c r="L1043" s="11" t="s">
        <v>4419</v>
      </c>
      <c r="M1043" s="6" t="s">
        <v>4674</v>
      </c>
      <c r="N1043" s="6" t="s">
        <v>6567</v>
      </c>
      <c r="O1043" s="6">
        <v>908</v>
      </c>
      <c r="P1043" s="6" t="s">
        <v>4486</v>
      </c>
      <c r="Q1043" s="11"/>
      <c r="R1043" s="11" t="s">
        <v>4071</v>
      </c>
      <c r="S1043" s="6" t="s">
        <v>2715</v>
      </c>
      <c r="T1043" s="13"/>
      <c r="U1043" s="77" t="str">
        <f t="shared" si="180"/>
        <v>N</v>
      </c>
      <c r="V1043" s="77" t="str">
        <f t="shared" si="179"/>
        <v>N/A</v>
      </c>
      <c r="W1043" s="22"/>
      <c r="X1043" s="6" t="s">
        <v>4508</v>
      </c>
      <c r="Y1043" s="13"/>
      <c r="Z1043" s="13"/>
      <c r="AA1043" s="84" t="str">
        <f t="shared" si="181"/>
        <v>N/A</v>
      </c>
      <c r="AB1043" s="23">
        <v>0</v>
      </c>
      <c r="AC1043" s="15">
        <f t="shared" si="182"/>
        <v>0</v>
      </c>
      <c r="AD1043" s="13"/>
      <c r="AE1043" s="92" t="str">
        <f t="shared" si="183"/>
        <v>N/A</v>
      </c>
      <c r="AF1043" s="13"/>
      <c r="AG1043" s="6" t="s">
        <v>2756</v>
      </c>
      <c r="AH1043" s="89" t="str">
        <f t="shared" si="184"/>
        <v>No Build Required</v>
      </c>
      <c r="AI1043" s="1" t="s">
        <v>4508</v>
      </c>
      <c r="AJ1043" s="1" t="s">
        <v>4508</v>
      </c>
      <c r="AK1043" s="84" t="str">
        <f>IF(Q1043="",IF(U1043="N","N/A",IF(AL1043="","TBD",IF(AL1043="N/A","N/A",IF(ISNUMBER(AL1043),"Complete","")))),"Removed")</f>
        <v>N/A</v>
      </c>
      <c r="AL1043" s="93" t="s">
        <v>4508</v>
      </c>
      <c r="AM1043" s="89" t="str">
        <f>IF(Q1043="",IF(AO1043="","TBD",IF(AO1043="N/A","N/A",IF(ISNUMBER(AO1043),"Complete","TBD"))),"N/A")</f>
        <v>Complete</v>
      </c>
      <c r="AN1043" s="13">
        <v>40955</v>
      </c>
      <c r="AO1043" s="95">
        <v>40955</v>
      </c>
      <c r="AP1043" s="97" t="str">
        <f>IF(Q1043="",IF(AK1043="N/A",IF(AM1043="TBD","Waiting on Router","Ready"),"TBD"),"Removed")</f>
        <v>Ready</v>
      </c>
      <c r="AQ1043" s="13">
        <v>40955</v>
      </c>
      <c r="AR1043" s="11"/>
      <c r="AS1043" s="36">
        <v>1</v>
      </c>
      <c r="AT1043" s="13"/>
      <c r="AU1043" s="13"/>
      <c r="AV1043" s="11"/>
    </row>
    <row r="1044" spans="1:48">
      <c r="A1044" s="13"/>
      <c r="B1044" s="75" t="s">
        <v>2634</v>
      </c>
      <c r="C1044" s="75" t="s">
        <v>144</v>
      </c>
      <c r="D1044" s="75" t="s">
        <v>1554</v>
      </c>
      <c r="E1044" s="6" t="s">
        <v>2719</v>
      </c>
      <c r="F1044" s="78" t="s">
        <v>1666</v>
      </c>
      <c r="G1044" s="75" t="s">
        <v>4851</v>
      </c>
      <c r="H1044" s="6" t="s">
        <v>6568</v>
      </c>
      <c r="I1044" s="6" t="s">
        <v>121</v>
      </c>
      <c r="J1044" s="6">
        <v>25570</v>
      </c>
      <c r="K1044" s="6" t="s">
        <v>6569</v>
      </c>
      <c r="L1044" s="11" t="s">
        <v>4419</v>
      </c>
      <c r="M1044" s="6" t="s">
        <v>4674</v>
      </c>
      <c r="N1044" s="6" t="s">
        <v>6570</v>
      </c>
      <c r="O1044" s="6">
        <v>897</v>
      </c>
      <c r="P1044" s="6" t="s">
        <v>4466</v>
      </c>
      <c r="Q1044" s="11"/>
      <c r="R1044" s="11" t="s">
        <v>4071</v>
      </c>
      <c r="S1044" s="6" t="s">
        <v>2715</v>
      </c>
      <c r="T1044" s="13"/>
      <c r="U1044" s="77" t="str">
        <f t="shared" si="180"/>
        <v>N</v>
      </c>
      <c r="V1044" s="77" t="str">
        <f t="shared" si="179"/>
        <v>N/A</v>
      </c>
      <c r="W1044" s="22"/>
      <c r="X1044" s="6" t="s">
        <v>4508</v>
      </c>
      <c r="Y1044" s="13"/>
      <c r="Z1044" s="13"/>
      <c r="AA1044" s="84" t="str">
        <f t="shared" si="181"/>
        <v>N/A</v>
      </c>
      <c r="AB1044" s="23">
        <v>0</v>
      </c>
      <c r="AC1044" s="15">
        <f t="shared" si="182"/>
        <v>0</v>
      </c>
      <c r="AD1044" s="13"/>
      <c r="AE1044" s="92" t="str">
        <f t="shared" si="183"/>
        <v>N/A</v>
      </c>
      <c r="AF1044" s="13"/>
      <c r="AG1044" s="6" t="s">
        <v>2756</v>
      </c>
      <c r="AH1044" s="89" t="str">
        <f t="shared" si="184"/>
        <v>No Build Required</v>
      </c>
      <c r="AI1044" s="1" t="s">
        <v>4508</v>
      </c>
      <c r="AJ1044" s="1" t="s">
        <v>4508</v>
      </c>
      <c r="AK1044" s="84" t="str">
        <f>IF(Q1044="",IF(U1044="N","N/A",IF(AL1044="","TBD",IF(AL1044="N/A","N/A",IF(ISNUMBER(AL1044),"Complete","")))),"Removed")</f>
        <v>N/A</v>
      </c>
      <c r="AL1044" s="93" t="s">
        <v>4508</v>
      </c>
      <c r="AM1044" s="89" t="str">
        <f>IF(Q1044="",IF(AO1044="","TBD",IF(AO1044="N/A","N/A",IF(ISNUMBER(AO1044),"Complete","TBD"))),"N/A")</f>
        <v>Complete</v>
      </c>
      <c r="AN1044" s="13">
        <v>40955</v>
      </c>
      <c r="AO1044" s="95">
        <v>40955</v>
      </c>
      <c r="AP1044" s="97" t="str">
        <f>IF(Q1044="",IF(AK1044="N/A",IF(AM1044="TBD","Waiting on Router","Ready"),"TBD"),"Removed")</f>
        <v>Ready</v>
      </c>
      <c r="AQ1044" s="13">
        <v>40955</v>
      </c>
      <c r="AR1044" s="11"/>
      <c r="AS1044" s="36">
        <v>1</v>
      </c>
      <c r="AT1044" s="13"/>
      <c r="AU1044" s="13"/>
      <c r="AV1044" s="11"/>
    </row>
    <row r="1045" spans="1:48" ht="31.5">
      <c r="A1045" s="13"/>
      <c r="B1045" s="75" t="s">
        <v>2635</v>
      </c>
      <c r="C1045" s="75" t="s">
        <v>144</v>
      </c>
      <c r="D1045" s="75" t="s">
        <v>1554</v>
      </c>
      <c r="E1045" s="6" t="s">
        <v>2719</v>
      </c>
      <c r="F1045" s="78" t="s">
        <v>1726</v>
      </c>
      <c r="G1045" s="75" t="s">
        <v>4854</v>
      </c>
      <c r="H1045" s="6" t="s">
        <v>1667</v>
      </c>
      <c r="I1045" s="6" t="s">
        <v>121</v>
      </c>
      <c r="J1045" s="6">
        <v>25570</v>
      </c>
      <c r="K1045" s="6" t="s">
        <v>2840</v>
      </c>
      <c r="L1045" s="11" t="s">
        <v>4670</v>
      </c>
      <c r="M1045" s="6" t="s">
        <v>4671</v>
      </c>
      <c r="N1045" s="6"/>
      <c r="O1045" s="6"/>
      <c r="P1045" s="6"/>
      <c r="Q1045" s="11"/>
      <c r="R1045" s="11" t="s">
        <v>2727</v>
      </c>
      <c r="S1045" s="6" t="s">
        <v>2715</v>
      </c>
      <c r="T1045" s="13">
        <v>40865</v>
      </c>
      <c r="U1045" s="89" t="str">
        <f t="shared" si="180"/>
        <v>Y</v>
      </c>
      <c r="V1045" s="89" t="str">
        <f t="shared" si="179"/>
        <v>Y</v>
      </c>
      <c r="W1045" s="22">
        <v>7001.9</v>
      </c>
      <c r="X1045" s="6" t="s">
        <v>2756</v>
      </c>
      <c r="Y1045" s="13"/>
      <c r="Z1045" s="13">
        <v>40885</v>
      </c>
      <c r="AA1045" s="84" t="str">
        <f t="shared" si="181"/>
        <v>Y</v>
      </c>
      <c r="AB1045" s="23">
        <v>704</v>
      </c>
      <c r="AC1045" s="15">
        <f t="shared" si="182"/>
        <v>704</v>
      </c>
      <c r="AD1045" s="13">
        <v>41183</v>
      </c>
      <c r="AE1045" s="92" t="str">
        <f t="shared" si="183"/>
        <v>Complete</v>
      </c>
      <c r="AF1045" s="13">
        <v>41059</v>
      </c>
      <c r="AG1045" s="6" t="s">
        <v>697</v>
      </c>
      <c r="AH1045" s="89" t="str">
        <f t="shared" si="184"/>
        <v>Complete</v>
      </c>
      <c r="AI1045" s="13">
        <v>41194</v>
      </c>
      <c r="AJ1045" s="13">
        <v>41220</v>
      </c>
      <c r="AK1045" s="84" t="str">
        <f>IF(Q1045="",IF(U1045="N","N/A",IF(AL1045="","TBD",IF(AL1045="N/A","N/A",IF(ISNUMBER(AL1045),"Complete","")))),"Removed")</f>
        <v>Complete</v>
      </c>
      <c r="AL1045" s="96">
        <v>41246</v>
      </c>
      <c r="AM1045" s="89" t="str">
        <f>IF(Q1045="",IF(AO1045="","TBD",IF(AO1045="N/A","N/A",IF(ISNUMBER(AO1045),"Complete","TBD"))),"N/A")</f>
        <v>TBD</v>
      </c>
      <c r="AN1045" s="13"/>
      <c r="AO1045" s="95"/>
      <c r="AP1045" s="97" t="str">
        <f>IF(Q1045="",IF(AK1045="Complete",IF(AM1045="TBD","Ready","Ready"),"Pending Fiber Completion"),"Removed")</f>
        <v>Ready</v>
      </c>
      <c r="AQ1045" s="13"/>
      <c r="AR1045" s="11" t="s">
        <v>5231</v>
      </c>
      <c r="AS1045" s="36">
        <v>1</v>
      </c>
      <c r="AT1045" s="13"/>
      <c r="AU1045" s="13"/>
      <c r="AV1045" s="11"/>
    </row>
    <row r="1046" spans="1:48">
      <c r="A1046" s="13"/>
      <c r="B1046" s="75" t="s">
        <v>5164</v>
      </c>
      <c r="C1046" s="75" t="s">
        <v>144</v>
      </c>
      <c r="D1046" s="75" t="s">
        <v>4566</v>
      </c>
      <c r="E1046" s="6" t="s">
        <v>2719</v>
      </c>
      <c r="F1046" s="82" t="s">
        <v>5119</v>
      </c>
      <c r="G1046" s="81" t="s">
        <v>4851</v>
      </c>
      <c r="H1046" s="38" t="s">
        <v>6571</v>
      </c>
      <c r="I1046" s="6" t="s">
        <v>6543</v>
      </c>
      <c r="J1046" s="6">
        <v>25535</v>
      </c>
      <c r="K1046" s="6"/>
      <c r="L1046" s="11"/>
      <c r="M1046" s="6"/>
      <c r="N1046" s="6" t="s">
        <v>6572</v>
      </c>
      <c r="O1046" s="6">
        <v>988</v>
      </c>
      <c r="P1046" s="6"/>
      <c r="Q1046" s="11"/>
      <c r="R1046" s="11" t="s">
        <v>5222</v>
      </c>
      <c r="S1046" s="6"/>
      <c r="T1046" s="13"/>
      <c r="U1046" s="77" t="str">
        <f t="shared" si="180"/>
        <v>N</v>
      </c>
      <c r="V1046" s="77" t="str">
        <f t="shared" si="179"/>
        <v>N/A</v>
      </c>
      <c r="W1046" s="22"/>
      <c r="X1046" s="6" t="s">
        <v>4508</v>
      </c>
      <c r="Y1046" s="13"/>
      <c r="Z1046" s="13"/>
      <c r="AA1046" s="84" t="str">
        <f t="shared" si="181"/>
        <v>N/A</v>
      </c>
      <c r="AB1046" s="23">
        <v>0</v>
      </c>
      <c r="AC1046" s="15">
        <f t="shared" si="182"/>
        <v>0</v>
      </c>
      <c r="AD1046" s="13"/>
      <c r="AE1046" s="92" t="str">
        <f t="shared" si="183"/>
        <v>N/A</v>
      </c>
      <c r="AF1046" s="13"/>
      <c r="AG1046" s="6" t="s">
        <v>2756</v>
      </c>
      <c r="AH1046" s="89" t="str">
        <f t="shared" si="184"/>
        <v>No Build Required</v>
      </c>
      <c r="AI1046" s="1" t="s">
        <v>4508</v>
      </c>
      <c r="AJ1046" s="1" t="s">
        <v>4508</v>
      </c>
      <c r="AK1046" s="84" t="str">
        <f>IF(Q1046="",IF(U1046="N","N/A",IF(AL1046="","TBD",IF(AL1046="N/A","N/A",IF(ISNUMBER(AL1046),"Complete","")))),"Removed")</f>
        <v>N/A</v>
      </c>
      <c r="AL1046" s="95" t="s">
        <v>4508</v>
      </c>
      <c r="AM1046" s="89" t="str">
        <f>IF(Q1046="",IF(AO1046="","TBD",IF(AO1046="N/A","N/A",IF(ISNUMBER(AO1046),"Complete","TBD"))),"N/A")</f>
        <v>Complete</v>
      </c>
      <c r="AN1046" s="13"/>
      <c r="AO1046" s="95">
        <v>41311</v>
      </c>
      <c r="AP1046" s="97" t="str">
        <f>IF(Q1046="",IF(AK1046="N/A",IF(AM1046="TBD","Waiting on Router","Ready"),"TBD"),"Removed")</f>
        <v>Ready</v>
      </c>
      <c r="AQ1046" s="13"/>
      <c r="AR1046" s="11"/>
      <c r="AS1046" s="11">
        <v>2</v>
      </c>
      <c r="AT1046" s="13"/>
      <c r="AU1046" s="13"/>
      <c r="AV1046" s="11"/>
    </row>
    <row r="1047" spans="1:48">
      <c r="A1047" s="1"/>
      <c r="B1047" s="72" t="s">
        <v>2636</v>
      </c>
      <c r="C1047" s="72" t="s">
        <v>227</v>
      </c>
      <c r="D1047" s="72" t="s">
        <v>1453</v>
      </c>
      <c r="E1047" s="19" t="s">
        <v>2723</v>
      </c>
      <c r="F1047" s="73" t="s">
        <v>2744</v>
      </c>
      <c r="G1047" s="72" t="s">
        <v>4852</v>
      </c>
      <c r="H1047" s="8" t="s">
        <v>1546</v>
      </c>
      <c r="I1047" s="8" t="s">
        <v>145</v>
      </c>
      <c r="J1047" s="8">
        <v>26288</v>
      </c>
      <c r="K1047" s="8" t="s">
        <v>2839</v>
      </c>
      <c r="L1047" s="4" t="s">
        <v>3668</v>
      </c>
      <c r="M1047" s="8" t="s">
        <v>3669</v>
      </c>
      <c r="N1047" s="8" t="s">
        <v>4263</v>
      </c>
      <c r="O1047" s="8">
        <v>558</v>
      </c>
      <c r="P1047" s="19" t="s">
        <v>4872</v>
      </c>
      <c r="Q1047" s="4"/>
      <c r="R1047" s="4" t="s">
        <v>2727</v>
      </c>
      <c r="S1047" s="8" t="s">
        <v>2712</v>
      </c>
      <c r="T1047" s="1">
        <v>40847</v>
      </c>
      <c r="U1047" s="84" t="str">
        <f t="shared" si="180"/>
        <v>Y</v>
      </c>
      <c r="V1047" s="84" t="str">
        <f t="shared" si="179"/>
        <v>Y</v>
      </c>
      <c r="W1047" s="32">
        <v>5952</v>
      </c>
      <c r="X1047" s="8" t="s">
        <v>2756</v>
      </c>
      <c r="Y1047" s="1"/>
      <c r="Z1047" s="1">
        <v>40854</v>
      </c>
      <c r="AA1047" s="84" t="str">
        <f t="shared" si="181"/>
        <v>Y</v>
      </c>
      <c r="AB1047" s="33">
        <v>674</v>
      </c>
      <c r="AC1047" s="15">
        <f t="shared" si="182"/>
        <v>674</v>
      </c>
      <c r="AD1047" s="1">
        <v>41030</v>
      </c>
      <c r="AE1047" s="92" t="str">
        <f t="shared" si="183"/>
        <v>Complete</v>
      </c>
      <c r="AF1047" s="1">
        <v>41011</v>
      </c>
      <c r="AG1047" s="8" t="s">
        <v>697</v>
      </c>
      <c r="AH1047" s="89" t="str">
        <f t="shared" si="184"/>
        <v>Complete</v>
      </c>
      <c r="AI1047" s="1">
        <v>41204</v>
      </c>
      <c r="AJ1047" s="1">
        <v>41246</v>
      </c>
      <c r="AK1047" s="84" t="str">
        <f>IF(Q1047="",IF(U1047="N","N/A",IF(AL1047="","TBD",IF(AL1047="N/A","N/A",IF(ISNUMBER(AL1047),"Complete","")))),"Removed")</f>
        <v>Complete</v>
      </c>
      <c r="AL1047" s="94">
        <v>41246</v>
      </c>
      <c r="AM1047" s="89" t="str">
        <f>IF(Q1047="",IF(AO1047="","TBD",IF(AO1047="N/A","N/A",IF(ISNUMBER(AO1047),"Complete","TBD"))),"N/A")</f>
        <v>Complete</v>
      </c>
      <c r="AN1047" s="1"/>
      <c r="AO1047" s="93">
        <v>41206</v>
      </c>
      <c r="AP1047" s="97" t="str">
        <f>IF(Q1047="",IF(AK1047="Complete",IF(AM1047="TBD","Waiting on Router","Ready"),"Pending Fiber Completion"),"Removed")</f>
        <v>Ready</v>
      </c>
      <c r="AQ1047" s="1"/>
      <c r="AR1047" s="4"/>
      <c r="AS1047" s="9">
        <v>1</v>
      </c>
      <c r="AT1047" s="1"/>
      <c r="AU1047" s="1"/>
      <c r="AV1047" s="4"/>
    </row>
    <row r="1048" spans="1:48">
      <c r="A1048" s="1">
        <v>40753</v>
      </c>
      <c r="B1048" s="72" t="s">
        <v>2637</v>
      </c>
      <c r="C1048" s="72" t="s">
        <v>227</v>
      </c>
      <c r="D1048" s="72" t="s">
        <v>774</v>
      </c>
      <c r="E1048" s="18" t="s">
        <v>2723</v>
      </c>
      <c r="F1048" s="73" t="s">
        <v>5197</v>
      </c>
      <c r="G1048" s="72" t="s">
        <v>4851</v>
      </c>
      <c r="H1048" s="8" t="s">
        <v>6573</v>
      </c>
      <c r="I1048" s="8" t="s">
        <v>130</v>
      </c>
      <c r="J1048" s="8">
        <v>26206</v>
      </c>
      <c r="K1048" s="8" t="s">
        <v>6574</v>
      </c>
      <c r="L1048" s="4" t="s">
        <v>6575</v>
      </c>
      <c r="M1048" s="8" t="s">
        <v>6576</v>
      </c>
      <c r="N1048" s="8" t="s">
        <v>6577</v>
      </c>
      <c r="O1048" s="8">
        <v>229</v>
      </c>
      <c r="P1048" s="18"/>
      <c r="Q1048" s="4"/>
      <c r="R1048" s="4" t="s">
        <v>4071</v>
      </c>
      <c r="S1048" s="8" t="s">
        <v>2713</v>
      </c>
      <c r="T1048" s="1"/>
      <c r="U1048" s="77" t="str">
        <f t="shared" si="180"/>
        <v>N</v>
      </c>
      <c r="V1048" s="77" t="str">
        <f t="shared" si="179"/>
        <v>N/A</v>
      </c>
      <c r="W1048" s="32"/>
      <c r="X1048" s="6" t="s">
        <v>4508</v>
      </c>
      <c r="Y1048" s="1"/>
      <c r="Z1048" s="1"/>
      <c r="AA1048" s="84" t="str">
        <f t="shared" si="181"/>
        <v>N/A</v>
      </c>
      <c r="AB1048" s="33">
        <v>0</v>
      </c>
      <c r="AC1048" s="15">
        <f t="shared" si="182"/>
        <v>0</v>
      </c>
      <c r="AD1048" s="1"/>
      <c r="AE1048" s="92" t="str">
        <f t="shared" si="183"/>
        <v>N/A</v>
      </c>
      <c r="AF1048" s="1"/>
      <c r="AG1048" s="8" t="s">
        <v>2756</v>
      </c>
      <c r="AH1048" s="89" t="str">
        <f t="shared" si="184"/>
        <v>No Build Required</v>
      </c>
      <c r="AI1048" s="1" t="s">
        <v>4508</v>
      </c>
      <c r="AJ1048" s="1" t="s">
        <v>4508</v>
      </c>
      <c r="AK1048" s="84" t="str">
        <f>IF(Q1048="",IF(U1048="N","N/A",IF(AL1048="","TBD",IF(AL1048="N/A","N/A",IF(ISNUMBER(AL1048),"Complete","")))),"Removed")</f>
        <v>N/A</v>
      </c>
      <c r="AL1048" s="93" t="s">
        <v>4508</v>
      </c>
      <c r="AM1048" s="89" t="str">
        <f>IF(Q1048="",IF(AO1048="","TBD",IF(AO1048="N/A","N/A",IF(ISNUMBER(AO1048),"Complete","TBD"))),"N/A")</f>
        <v>Complete</v>
      </c>
      <c r="AN1048" s="1">
        <v>40912</v>
      </c>
      <c r="AO1048" s="93">
        <v>40833</v>
      </c>
      <c r="AP1048" s="97" t="str">
        <f>IF(Q1048="",IF(AK1048="N/A",IF(AM1048="TBD","Waiting on Router","Ready"),"TBD"),"Removed")</f>
        <v>Ready</v>
      </c>
      <c r="AQ1048" s="1">
        <v>40913</v>
      </c>
      <c r="AR1048" s="4"/>
      <c r="AS1048" s="9">
        <v>1</v>
      </c>
      <c r="AT1048" s="1"/>
      <c r="AU1048" s="1"/>
      <c r="AV1048" s="4"/>
    </row>
    <row r="1049" spans="1:48">
      <c r="A1049" s="1">
        <v>40753</v>
      </c>
      <c r="B1049" s="72" t="s">
        <v>2638</v>
      </c>
      <c r="C1049" s="72" t="s">
        <v>227</v>
      </c>
      <c r="D1049" s="72" t="s">
        <v>774</v>
      </c>
      <c r="E1049" s="18" t="s">
        <v>2723</v>
      </c>
      <c r="F1049" s="73" t="s">
        <v>1363</v>
      </c>
      <c r="G1049" s="72" t="s">
        <v>4851</v>
      </c>
      <c r="H1049" s="8" t="s">
        <v>6578</v>
      </c>
      <c r="I1049" s="8" t="s">
        <v>6579</v>
      </c>
      <c r="J1049" s="8">
        <v>26217</v>
      </c>
      <c r="K1049" s="8" t="s">
        <v>6580</v>
      </c>
      <c r="L1049" s="4" t="s">
        <v>6575</v>
      </c>
      <c r="M1049" s="8" t="s">
        <v>6576</v>
      </c>
      <c r="N1049" s="8" t="s">
        <v>6581</v>
      </c>
      <c r="O1049" s="8">
        <v>230</v>
      </c>
      <c r="P1049" s="18"/>
      <c r="Q1049" s="4"/>
      <c r="R1049" s="4" t="s">
        <v>4071</v>
      </c>
      <c r="S1049" s="8" t="s">
        <v>2713</v>
      </c>
      <c r="T1049" s="1"/>
      <c r="U1049" s="77" t="str">
        <f t="shared" si="180"/>
        <v>N</v>
      </c>
      <c r="V1049" s="77" t="str">
        <f t="shared" si="179"/>
        <v>N/A</v>
      </c>
      <c r="W1049" s="32"/>
      <c r="X1049" s="6" t="s">
        <v>4508</v>
      </c>
      <c r="Y1049" s="1"/>
      <c r="Z1049" s="1"/>
      <c r="AA1049" s="84" t="str">
        <f t="shared" si="181"/>
        <v>N/A</v>
      </c>
      <c r="AB1049" s="33">
        <v>0</v>
      </c>
      <c r="AC1049" s="15">
        <f t="shared" si="182"/>
        <v>0</v>
      </c>
      <c r="AD1049" s="1"/>
      <c r="AE1049" s="92" t="str">
        <f t="shared" si="183"/>
        <v>N/A</v>
      </c>
      <c r="AF1049" s="1"/>
      <c r="AG1049" s="8" t="s">
        <v>2756</v>
      </c>
      <c r="AH1049" s="89" t="str">
        <f t="shared" si="184"/>
        <v>No Build Required</v>
      </c>
      <c r="AI1049" s="1" t="s">
        <v>4508</v>
      </c>
      <c r="AJ1049" s="1" t="s">
        <v>4508</v>
      </c>
      <c r="AK1049" s="84" t="str">
        <f>IF(Q1049="",IF(U1049="N","N/A",IF(AL1049="","TBD",IF(AL1049="N/A","N/A",IF(ISNUMBER(AL1049),"Complete","")))),"Removed")</f>
        <v>N/A</v>
      </c>
      <c r="AL1049" s="93" t="s">
        <v>4508</v>
      </c>
      <c r="AM1049" s="89" t="str">
        <f>IF(Q1049="",IF(AO1049="","TBD",IF(AO1049="N/A","N/A",IF(ISNUMBER(AO1049),"Complete","TBD"))),"N/A")</f>
        <v>Complete</v>
      </c>
      <c r="AN1049" s="1">
        <v>41015</v>
      </c>
      <c r="AO1049" s="93">
        <v>41001</v>
      </c>
      <c r="AP1049" s="97" t="str">
        <f>IF(Q1049="",IF(AK1049="N/A",IF(AM1049="TBD","Waiting on Router","Ready"),"TBD"),"Removed")</f>
        <v>Ready</v>
      </c>
      <c r="AQ1049" s="1">
        <v>41015</v>
      </c>
      <c r="AR1049" s="4"/>
      <c r="AS1049" s="9">
        <v>1</v>
      </c>
      <c r="AT1049" s="1"/>
      <c r="AU1049" s="1"/>
      <c r="AV1049" s="4"/>
    </row>
    <row r="1050" spans="1:48">
      <c r="A1050" s="1">
        <v>40753</v>
      </c>
      <c r="B1050" s="72" t="s">
        <v>2639</v>
      </c>
      <c r="C1050" s="72" t="s">
        <v>227</v>
      </c>
      <c r="D1050" s="72" t="s">
        <v>774</v>
      </c>
      <c r="E1050" s="18" t="s">
        <v>2723</v>
      </c>
      <c r="F1050" s="73" t="s">
        <v>1364</v>
      </c>
      <c r="G1050" s="72" t="s">
        <v>4851</v>
      </c>
      <c r="H1050" s="8" t="s">
        <v>6582</v>
      </c>
      <c r="I1050" s="8" t="s">
        <v>6583</v>
      </c>
      <c r="J1050" s="8">
        <v>26222</v>
      </c>
      <c r="K1050" s="8" t="s">
        <v>6584</v>
      </c>
      <c r="L1050" s="4" t="s">
        <v>6575</v>
      </c>
      <c r="M1050" s="8" t="s">
        <v>6576</v>
      </c>
      <c r="N1050" s="8" t="s">
        <v>6585</v>
      </c>
      <c r="O1050" s="8">
        <v>231</v>
      </c>
      <c r="P1050" s="18"/>
      <c r="Q1050" s="4"/>
      <c r="R1050" s="4" t="s">
        <v>4071</v>
      </c>
      <c r="S1050" s="8" t="s">
        <v>2713</v>
      </c>
      <c r="T1050" s="1"/>
      <c r="U1050" s="77" t="str">
        <f t="shared" si="180"/>
        <v>N</v>
      </c>
      <c r="V1050" s="77" t="str">
        <f t="shared" si="179"/>
        <v>N/A</v>
      </c>
      <c r="W1050" s="32"/>
      <c r="X1050" s="6" t="s">
        <v>4508</v>
      </c>
      <c r="Y1050" s="1"/>
      <c r="Z1050" s="1"/>
      <c r="AA1050" s="84" t="str">
        <f t="shared" si="181"/>
        <v>N/A</v>
      </c>
      <c r="AB1050" s="33">
        <v>0</v>
      </c>
      <c r="AC1050" s="15">
        <f t="shared" si="182"/>
        <v>0</v>
      </c>
      <c r="AD1050" s="1"/>
      <c r="AE1050" s="92" t="str">
        <f t="shared" si="183"/>
        <v>N/A</v>
      </c>
      <c r="AF1050" s="1"/>
      <c r="AG1050" s="8" t="s">
        <v>2756</v>
      </c>
      <c r="AH1050" s="89" t="str">
        <f t="shared" si="184"/>
        <v>No Build Required</v>
      </c>
      <c r="AI1050" s="1" t="s">
        <v>4508</v>
      </c>
      <c r="AJ1050" s="1" t="s">
        <v>4508</v>
      </c>
      <c r="AK1050" s="84" t="str">
        <f>IF(Q1050="",IF(U1050="N","N/A",IF(AL1050="","TBD",IF(AL1050="N/A","N/A",IF(ISNUMBER(AL1050),"Complete","")))),"Removed")</f>
        <v>N/A</v>
      </c>
      <c r="AL1050" s="93" t="s">
        <v>4508</v>
      </c>
      <c r="AM1050" s="89" t="str">
        <f>IF(Q1050="",IF(AO1050="","TBD",IF(AO1050="N/A","N/A",IF(ISNUMBER(AO1050),"Complete","TBD"))),"N/A")</f>
        <v>Complete</v>
      </c>
      <c r="AN1050" s="1">
        <v>40912</v>
      </c>
      <c r="AO1050" s="93">
        <v>40821</v>
      </c>
      <c r="AP1050" s="97" t="str">
        <f>IF(Q1050="",IF(AK1050="N/A",IF(AM1050="TBD","Waiting on Router","Ready"),"TBD"),"Removed")</f>
        <v>Ready</v>
      </c>
      <c r="AQ1050" s="1">
        <v>40913</v>
      </c>
      <c r="AR1050" s="4"/>
      <c r="AS1050" s="9">
        <v>1</v>
      </c>
      <c r="AT1050" s="1"/>
      <c r="AU1050" s="1"/>
      <c r="AV1050" s="4"/>
    </row>
    <row r="1051" spans="1:48">
      <c r="A1051" s="1">
        <v>40753</v>
      </c>
      <c r="B1051" s="72" t="s">
        <v>2640</v>
      </c>
      <c r="C1051" s="72" t="s">
        <v>227</v>
      </c>
      <c r="D1051" s="72" t="s">
        <v>774</v>
      </c>
      <c r="E1051" s="18" t="s">
        <v>2723</v>
      </c>
      <c r="F1051" s="73" t="s">
        <v>1365</v>
      </c>
      <c r="G1051" s="72" t="s">
        <v>4851</v>
      </c>
      <c r="H1051" s="8" t="s">
        <v>6586</v>
      </c>
      <c r="I1051" s="8" t="s">
        <v>6587</v>
      </c>
      <c r="J1051" s="8">
        <v>26266</v>
      </c>
      <c r="K1051" s="8" t="s">
        <v>6588</v>
      </c>
      <c r="L1051" s="4" t="s">
        <v>6575</v>
      </c>
      <c r="M1051" s="8" t="s">
        <v>6576</v>
      </c>
      <c r="N1051" s="8" t="s">
        <v>6589</v>
      </c>
      <c r="O1051" s="8">
        <v>232</v>
      </c>
      <c r="P1051" s="18"/>
      <c r="Q1051" s="4"/>
      <c r="R1051" s="4" t="s">
        <v>4071</v>
      </c>
      <c r="S1051" s="8" t="s">
        <v>2713</v>
      </c>
      <c r="T1051" s="1"/>
      <c r="U1051" s="77" t="str">
        <f t="shared" si="180"/>
        <v>N</v>
      </c>
      <c r="V1051" s="77" t="str">
        <f t="shared" si="179"/>
        <v>N/A</v>
      </c>
      <c r="W1051" s="32"/>
      <c r="X1051" s="6" t="s">
        <v>4508</v>
      </c>
      <c r="Y1051" s="1"/>
      <c r="Z1051" s="1"/>
      <c r="AA1051" s="84" t="str">
        <f t="shared" si="181"/>
        <v>N/A</v>
      </c>
      <c r="AB1051" s="33">
        <v>0</v>
      </c>
      <c r="AC1051" s="15">
        <f t="shared" si="182"/>
        <v>0</v>
      </c>
      <c r="AD1051" s="1"/>
      <c r="AE1051" s="92" t="str">
        <f t="shared" si="183"/>
        <v>N/A</v>
      </c>
      <c r="AF1051" s="1"/>
      <c r="AG1051" s="8" t="s">
        <v>2756</v>
      </c>
      <c r="AH1051" s="89" t="str">
        <f t="shared" si="184"/>
        <v>No Build Required</v>
      </c>
      <c r="AI1051" s="1" t="s">
        <v>4508</v>
      </c>
      <c r="AJ1051" s="1" t="s">
        <v>4508</v>
      </c>
      <c r="AK1051" s="84" t="str">
        <f>IF(Q1051="",IF(U1051="N","N/A",IF(AL1051="","TBD",IF(AL1051="N/A","N/A",IF(ISNUMBER(AL1051),"Complete","")))),"Removed")</f>
        <v>N/A</v>
      </c>
      <c r="AL1051" s="93" t="s">
        <v>4508</v>
      </c>
      <c r="AM1051" s="89" t="str">
        <f>IF(Q1051="",IF(AO1051="","TBD",IF(AO1051="N/A","N/A",IF(ISNUMBER(AO1051),"Complete","TBD"))),"N/A")</f>
        <v>Complete</v>
      </c>
      <c r="AN1051" s="1">
        <v>40912</v>
      </c>
      <c r="AO1051" s="93">
        <v>40821</v>
      </c>
      <c r="AP1051" s="97" t="str">
        <f>IF(Q1051="",IF(AK1051="N/A",IF(AM1051="TBD","Waiting on Router","Ready"),"TBD"),"Removed")</f>
        <v>Ready</v>
      </c>
      <c r="AQ1051" s="1">
        <v>40913</v>
      </c>
      <c r="AR1051" s="4"/>
      <c r="AS1051" s="9">
        <v>1</v>
      </c>
      <c r="AT1051" s="1"/>
      <c r="AU1051" s="1"/>
      <c r="AV1051" s="4"/>
    </row>
    <row r="1052" spans="1:48">
      <c r="A1052" s="1">
        <v>40753</v>
      </c>
      <c r="B1052" s="72" t="s">
        <v>2641</v>
      </c>
      <c r="C1052" s="72" t="s">
        <v>227</v>
      </c>
      <c r="D1052" s="72" t="s">
        <v>774</v>
      </c>
      <c r="E1052" s="18" t="s">
        <v>2723</v>
      </c>
      <c r="F1052" s="73" t="s">
        <v>1366</v>
      </c>
      <c r="G1052" s="72" t="s">
        <v>4851</v>
      </c>
      <c r="H1052" s="8" t="s">
        <v>6590</v>
      </c>
      <c r="I1052" s="8" t="s">
        <v>145</v>
      </c>
      <c r="J1052" s="8">
        <v>26288</v>
      </c>
      <c r="K1052" s="8" t="s">
        <v>6591</v>
      </c>
      <c r="L1052" s="4" t="s">
        <v>6575</v>
      </c>
      <c r="M1052" s="8" t="s">
        <v>6576</v>
      </c>
      <c r="N1052" s="8" t="s">
        <v>6592</v>
      </c>
      <c r="O1052" s="8">
        <v>233</v>
      </c>
      <c r="P1052" s="18"/>
      <c r="Q1052" s="4"/>
      <c r="R1052" s="4" t="s">
        <v>4071</v>
      </c>
      <c r="S1052" s="8" t="s">
        <v>2713</v>
      </c>
      <c r="T1052" s="1"/>
      <c r="U1052" s="77" t="str">
        <f t="shared" si="180"/>
        <v>N</v>
      </c>
      <c r="V1052" s="77" t="str">
        <f t="shared" si="179"/>
        <v>N/A</v>
      </c>
      <c r="W1052" s="32"/>
      <c r="X1052" s="6" t="s">
        <v>4508</v>
      </c>
      <c r="Y1052" s="1"/>
      <c r="Z1052" s="1"/>
      <c r="AA1052" s="84" t="str">
        <f t="shared" si="181"/>
        <v>N/A</v>
      </c>
      <c r="AB1052" s="33">
        <v>0</v>
      </c>
      <c r="AC1052" s="15">
        <f t="shared" si="182"/>
        <v>0</v>
      </c>
      <c r="AD1052" s="1"/>
      <c r="AE1052" s="92" t="str">
        <f t="shared" si="183"/>
        <v>N/A</v>
      </c>
      <c r="AF1052" s="1"/>
      <c r="AG1052" s="8" t="s">
        <v>2756</v>
      </c>
      <c r="AH1052" s="89" t="str">
        <f t="shared" si="184"/>
        <v>No Build Required</v>
      </c>
      <c r="AI1052" s="1" t="s">
        <v>4508</v>
      </c>
      <c r="AJ1052" s="1" t="s">
        <v>4508</v>
      </c>
      <c r="AK1052" s="84" t="str">
        <f>IF(Q1052="",IF(U1052="N","N/A",IF(AL1052="","TBD",IF(AL1052="N/A","N/A",IF(ISNUMBER(AL1052),"Complete","")))),"Removed")</f>
        <v>N/A</v>
      </c>
      <c r="AL1052" s="93" t="s">
        <v>4508</v>
      </c>
      <c r="AM1052" s="89" t="str">
        <f>IF(Q1052="",IF(AO1052="","TBD",IF(AO1052="N/A","N/A",IF(ISNUMBER(AO1052),"Complete","TBD"))),"N/A")</f>
        <v>Complete</v>
      </c>
      <c r="AN1052" s="1">
        <v>40912</v>
      </c>
      <c r="AO1052" s="93">
        <v>40813</v>
      </c>
      <c r="AP1052" s="97" t="str">
        <f>IF(Q1052="",IF(AK1052="N/A",IF(AM1052="TBD","Waiting on Router","Ready"),"TBD"),"Removed")</f>
        <v>Ready</v>
      </c>
      <c r="AQ1052" s="1">
        <v>40913</v>
      </c>
      <c r="AR1052" s="4"/>
      <c r="AS1052" s="9">
        <v>1</v>
      </c>
      <c r="AT1052" s="1"/>
      <c r="AU1052" s="1"/>
      <c r="AV1052" s="4"/>
    </row>
    <row r="1053" spans="1:48">
      <c r="A1053" s="2"/>
      <c r="B1053" s="73" t="s">
        <v>2642</v>
      </c>
      <c r="C1053" s="73" t="s">
        <v>227</v>
      </c>
      <c r="D1053" s="73" t="s">
        <v>763</v>
      </c>
      <c r="E1053" s="4" t="s">
        <v>2723</v>
      </c>
      <c r="F1053" s="73" t="s">
        <v>558</v>
      </c>
      <c r="G1053" s="73" t="s">
        <v>4852</v>
      </c>
      <c r="H1053" s="4" t="s">
        <v>559</v>
      </c>
      <c r="I1053" s="4" t="s">
        <v>130</v>
      </c>
      <c r="J1053" s="4"/>
      <c r="K1053" s="4" t="s">
        <v>2838</v>
      </c>
      <c r="L1053" s="4"/>
      <c r="M1053" s="4"/>
      <c r="N1053" s="4" t="s">
        <v>4109</v>
      </c>
      <c r="O1053" s="4">
        <v>796</v>
      </c>
      <c r="P1053" s="4"/>
      <c r="Q1053" s="4"/>
      <c r="R1053" s="4" t="s">
        <v>2727</v>
      </c>
      <c r="S1053" s="4" t="s">
        <v>2712</v>
      </c>
      <c r="T1053" s="2">
        <v>40847</v>
      </c>
      <c r="U1053" s="86" t="str">
        <f t="shared" si="180"/>
        <v>Y</v>
      </c>
      <c r="V1053" s="86" t="str">
        <f t="shared" si="179"/>
        <v>Y</v>
      </c>
      <c r="W1053" s="34">
        <v>4465</v>
      </c>
      <c r="X1053" s="4" t="s">
        <v>2756</v>
      </c>
      <c r="Y1053" s="2"/>
      <c r="Z1053" s="2">
        <v>40954</v>
      </c>
      <c r="AA1053" s="84" t="str">
        <f t="shared" si="181"/>
        <v>Y</v>
      </c>
      <c r="AB1053" s="35">
        <v>490</v>
      </c>
      <c r="AC1053" s="15">
        <f t="shared" si="182"/>
        <v>490</v>
      </c>
      <c r="AD1053" s="2">
        <v>41122</v>
      </c>
      <c r="AE1053" s="92" t="str">
        <f t="shared" si="183"/>
        <v>Complete</v>
      </c>
      <c r="AF1053" s="2">
        <v>41070</v>
      </c>
      <c r="AG1053" s="4" t="s">
        <v>697</v>
      </c>
      <c r="AH1053" s="89" t="str">
        <f t="shared" si="184"/>
        <v>Complete</v>
      </c>
      <c r="AI1053" s="2">
        <v>41101</v>
      </c>
      <c r="AJ1053" s="2">
        <v>41115</v>
      </c>
      <c r="AK1053" s="84" t="str">
        <f>IF(Q1053="",IF(U1053="N","N/A",IF(AL1053="","TBD",IF(AL1053="N/A","N/A",IF(ISNUMBER(AL1053),"Complete","")))),"Removed")</f>
        <v>Complete</v>
      </c>
      <c r="AL1053" s="94">
        <v>41438</v>
      </c>
      <c r="AM1053" s="89" t="str">
        <f>IF(Q1053="",IF(AO1053="","TBD",IF(AO1053="N/A","N/A",IF(ISNUMBER(AO1053),"Complete","TBD"))),"N/A")</f>
        <v>Complete</v>
      </c>
      <c r="AN1053" s="2">
        <v>41438</v>
      </c>
      <c r="AO1053" s="94">
        <v>41064</v>
      </c>
      <c r="AP1053" s="97" t="str">
        <f>IF(Q1053="",IF(AK1053="Complete",IF(AM1053="TBD","Waiting on Router","Ready"),"Pending Fiber Completion"),"Removed")</f>
        <v>Ready</v>
      </c>
      <c r="AQ1053" s="2"/>
      <c r="AR1053" s="4" t="s">
        <v>6678</v>
      </c>
      <c r="AS1053" s="7">
        <v>1</v>
      </c>
      <c r="AT1053" s="2"/>
      <c r="AU1053" s="2"/>
      <c r="AV1053" s="4"/>
    </row>
    <row r="1054" spans="1:48" ht="31.5">
      <c r="A1054" s="2"/>
      <c r="B1054" s="73" t="s">
        <v>2643</v>
      </c>
      <c r="C1054" s="73" t="s">
        <v>227</v>
      </c>
      <c r="D1054" s="73" t="s">
        <v>763</v>
      </c>
      <c r="E1054" s="4" t="s">
        <v>2723</v>
      </c>
      <c r="F1054" s="73" t="s">
        <v>585</v>
      </c>
      <c r="G1054" s="73" t="s">
        <v>4852</v>
      </c>
      <c r="H1054" s="4" t="s">
        <v>586</v>
      </c>
      <c r="I1054" s="4" t="s">
        <v>145</v>
      </c>
      <c r="J1054" s="4">
        <v>26288</v>
      </c>
      <c r="K1054" s="4" t="s">
        <v>2837</v>
      </c>
      <c r="L1054" s="4"/>
      <c r="M1054" s="4"/>
      <c r="N1054" s="4" t="s">
        <v>6855</v>
      </c>
      <c r="O1054" s="4">
        <v>844</v>
      </c>
      <c r="P1054" s="4"/>
      <c r="Q1054" s="4"/>
      <c r="R1054" s="4" t="s">
        <v>2727</v>
      </c>
      <c r="S1054" s="4" t="s">
        <v>2712</v>
      </c>
      <c r="T1054" s="2">
        <v>40847</v>
      </c>
      <c r="U1054" s="86" t="str">
        <f t="shared" si="180"/>
        <v>Y</v>
      </c>
      <c r="V1054" s="86" t="str">
        <f t="shared" si="179"/>
        <v>Y</v>
      </c>
      <c r="W1054" s="34">
        <v>3009</v>
      </c>
      <c r="X1054" s="4" t="s">
        <v>2756</v>
      </c>
      <c r="Y1054" s="2"/>
      <c r="Z1054" s="2">
        <v>40913</v>
      </c>
      <c r="AA1054" s="84" t="str">
        <f t="shared" si="181"/>
        <v>Y</v>
      </c>
      <c r="AB1054" s="35">
        <v>259</v>
      </c>
      <c r="AC1054" s="15">
        <f t="shared" si="182"/>
        <v>259</v>
      </c>
      <c r="AD1054" s="2">
        <v>41122</v>
      </c>
      <c r="AE1054" s="92" t="str">
        <f t="shared" si="183"/>
        <v>Complete</v>
      </c>
      <c r="AF1054" s="2">
        <v>41243</v>
      </c>
      <c r="AG1054" s="4" t="s">
        <v>697</v>
      </c>
      <c r="AH1054" s="89" t="str">
        <f t="shared" si="184"/>
        <v>Complete</v>
      </c>
      <c r="AI1054" s="2">
        <v>41124</v>
      </c>
      <c r="AJ1054" s="2">
        <v>41246</v>
      </c>
      <c r="AK1054" s="84" t="str">
        <f>IF(Q1054="",IF(U1054="N","N/A",IF(AL1054="","TBD",IF(AL1054="N/A","N/A",IF(ISNUMBER(AL1054),"Complete","")))),"Removed")</f>
        <v>Complete</v>
      </c>
      <c r="AL1054" s="94">
        <v>41246</v>
      </c>
      <c r="AM1054" s="89" t="str">
        <f>IF(Q1054="",IF(AO1054="","TBD",IF(AO1054="N/A","N/A",IF(ISNUMBER(AO1054),"Complete","TBD"))),"N/A")</f>
        <v>Complete</v>
      </c>
      <c r="AN1054" s="2"/>
      <c r="AO1054" s="94">
        <v>41487</v>
      </c>
      <c r="AP1054" s="97" t="str">
        <f>IF(Q1054="",IF(AK1054="Complete",IF(AM1054="TBD","Waiting on Router","Ready"),"Pending Fiber Completion"),"Removed")</f>
        <v>Ready</v>
      </c>
      <c r="AQ1054" s="2"/>
      <c r="AR1054" s="4" t="s">
        <v>6852</v>
      </c>
      <c r="AS1054" s="7">
        <v>1</v>
      </c>
      <c r="AT1054" s="2"/>
      <c r="AU1054" s="2"/>
      <c r="AV1054" s="4"/>
    </row>
    <row r="1055" spans="1:48">
      <c r="A1055" s="1"/>
      <c r="B1055" s="74" t="s">
        <v>2644</v>
      </c>
      <c r="C1055" s="74" t="s">
        <v>227</v>
      </c>
      <c r="D1055" s="74" t="s">
        <v>761</v>
      </c>
      <c r="E1055" s="9" t="s">
        <v>2723</v>
      </c>
      <c r="F1055" s="79" t="s">
        <v>228</v>
      </c>
      <c r="G1055" s="74" t="s">
        <v>4852</v>
      </c>
      <c r="H1055" s="9" t="s">
        <v>754</v>
      </c>
      <c r="I1055" s="9" t="s">
        <v>145</v>
      </c>
      <c r="J1055" s="9">
        <v>26288</v>
      </c>
      <c r="K1055" s="9" t="s">
        <v>2836</v>
      </c>
      <c r="L1055" s="7" t="s">
        <v>3952</v>
      </c>
      <c r="M1055" s="9" t="s">
        <v>3953</v>
      </c>
      <c r="N1055" s="9" t="s">
        <v>4633</v>
      </c>
      <c r="O1055" s="9">
        <v>1383</v>
      </c>
      <c r="P1055" s="9"/>
      <c r="Q1055" s="7"/>
      <c r="R1055" s="7" t="s">
        <v>2727</v>
      </c>
      <c r="S1055" s="9"/>
      <c r="T1055" s="1">
        <v>40847</v>
      </c>
      <c r="U1055" s="87" t="str">
        <f t="shared" si="180"/>
        <v>Y</v>
      </c>
      <c r="V1055" s="87" t="str">
        <f t="shared" si="179"/>
        <v>Y</v>
      </c>
      <c r="W1055" s="32">
        <v>2816</v>
      </c>
      <c r="X1055" s="9" t="s">
        <v>2756</v>
      </c>
      <c r="Y1055" s="1"/>
      <c r="Z1055" s="1">
        <v>40854</v>
      </c>
      <c r="AA1055" s="84" t="str">
        <f t="shared" si="181"/>
        <v>Y</v>
      </c>
      <c r="AB1055" s="33">
        <v>277</v>
      </c>
      <c r="AC1055" s="15">
        <f t="shared" si="182"/>
        <v>277</v>
      </c>
      <c r="AD1055" s="1">
        <v>41030</v>
      </c>
      <c r="AE1055" s="92" t="str">
        <f t="shared" si="183"/>
        <v>Complete</v>
      </c>
      <c r="AF1055" s="1">
        <v>41004</v>
      </c>
      <c r="AG1055" s="9" t="s">
        <v>697</v>
      </c>
      <c r="AH1055" s="89" t="str">
        <f t="shared" si="184"/>
        <v>Complete</v>
      </c>
      <c r="AI1055" s="1">
        <v>41045</v>
      </c>
      <c r="AJ1055" s="1">
        <v>41115</v>
      </c>
      <c r="AK1055" s="84" t="str">
        <f>IF(Q1055="",IF(U1055="N","N/A",IF(AL1055="","TBD",IF(AL1055="N/A","N/A",IF(ISNUMBER(AL1055),"Complete","")))),"Removed")</f>
        <v>Complete</v>
      </c>
      <c r="AL1055" s="94">
        <v>41246</v>
      </c>
      <c r="AM1055" s="89" t="str">
        <f>IF(Q1055="",IF(AO1055="","TBD",IF(AO1055="N/A","N/A",IF(ISNUMBER(AO1055),"Complete","TBD"))),"N/A")</f>
        <v>Complete</v>
      </c>
      <c r="AN1055" s="1"/>
      <c r="AO1055" s="93">
        <v>40939</v>
      </c>
      <c r="AP1055" s="97" t="str">
        <f>IF(Q1055="",IF(AK1055="Complete",IF(AM1055="TBD","Waiting on Router","Ready"),"Pending Fiber Completion"),"Removed")</f>
        <v>Ready</v>
      </c>
      <c r="AQ1055" s="1"/>
      <c r="AR1055" s="7"/>
      <c r="AS1055" s="9">
        <v>1</v>
      </c>
      <c r="AT1055" s="1"/>
      <c r="AU1055" s="1"/>
      <c r="AV1055" s="7"/>
    </row>
    <row r="1056" spans="1:48">
      <c r="A1056" s="1"/>
      <c r="B1056" s="72" t="s">
        <v>2645</v>
      </c>
      <c r="C1056" s="72" t="s">
        <v>227</v>
      </c>
      <c r="D1056" s="72" t="s">
        <v>710</v>
      </c>
      <c r="E1056" s="8" t="s">
        <v>2723</v>
      </c>
      <c r="F1056" s="73" t="s">
        <v>4774</v>
      </c>
      <c r="G1056" s="72" t="s">
        <v>4852</v>
      </c>
      <c r="H1056" s="8" t="s">
        <v>86</v>
      </c>
      <c r="I1056" s="8" t="s">
        <v>87</v>
      </c>
      <c r="J1056" s="8">
        <v>26266</v>
      </c>
      <c r="K1056" s="8" t="s">
        <v>2835</v>
      </c>
      <c r="L1056" s="4" t="s">
        <v>3853</v>
      </c>
      <c r="M1056" s="8" t="s">
        <v>3854</v>
      </c>
      <c r="N1056" s="8" t="s">
        <v>4328</v>
      </c>
      <c r="O1056" s="8">
        <v>1063</v>
      </c>
      <c r="P1056" s="8"/>
      <c r="Q1056" s="4"/>
      <c r="R1056" s="4" t="s">
        <v>2727</v>
      </c>
      <c r="S1056" s="8" t="s">
        <v>2714</v>
      </c>
      <c r="T1056" s="1">
        <v>40847</v>
      </c>
      <c r="U1056" s="77" t="str">
        <f t="shared" si="180"/>
        <v>Y</v>
      </c>
      <c r="V1056" s="77" t="str">
        <f t="shared" si="179"/>
        <v>Y</v>
      </c>
      <c r="W1056" s="32">
        <v>3956</v>
      </c>
      <c r="X1056" s="8" t="s">
        <v>2756</v>
      </c>
      <c r="Y1056" s="1"/>
      <c r="Z1056" s="1">
        <v>40854</v>
      </c>
      <c r="AA1056" s="84" t="str">
        <f t="shared" si="181"/>
        <v>Y</v>
      </c>
      <c r="AB1056" s="33">
        <v>451</v>
      </c>
      <c r="AC1056" s="15">
        <f t="shared" si="182"/>
        <v>451</v>
      </c>
      <c r="AD1056" s="1">
        <v>41030</v>
      </c>
      <c r="AE1056" s="92" t="str">
        <f t="shared" si="183"/>
        <v>Complete</v>
      </c>
      <c r="AF1056" s="1">
        <v>41169</v>
      </c>
      <c r="AG1056" s="8" t="s">
        <v>697</v>
      </c>
      <c r="AH1056" s="89" t="str">
        <f t="shared" si="184"/>
        <v>Complete</v>
      </c>
      <c r="AI1056" s="1" t="s">
        <v>4508</v>
      </c>
      <c r="AJ1056" s="1">
        <v>41169</v>
      </c>
      <c r="AK1056" s="84" t="str">
        <f>IF(Q1056="",IF(U1056="N","N/A",IF(AL1056="","TBD",IF(AL1056="N/A","N/A",IF(ISNUMBER(AL1056),"Complete","")))),"Removed")</f>
        <v>Complete</v>
      </c>
      <c r="AL1056" s="94">
        <v>41169</v>
      </c>
      <c r="AM1056" s="89" t="str">
        <f>IF(Q1056="",IF(AO1056="","TBD",IF(AO1056="N/A","N/A",IF(ISNUMBER(AO1056),"Complete","TBD"))),"N/A")</f>
        <v>Complete</v>
      </c>
      <c r="AN1056" s="1">
        <v>41173</v>
      </c>
      <c r="AO1056" s="93">
        <v>40927</v>
      </c>
      <c r="AP1056" s="97" t="str">
        <f>IF(Q1056="",IF(AK1056="Complete",IF(AM1056="TBD","Waiting on Router","Ready"),"Pending Fiber Completion"),"Removed")</f>
        <v>Ready</v>
      </c>
      <c r="AQ1056" s="1">
        <v>41173</v>
      </c>
      <c r="AR1056" s="4"/>
      <c r="AS1056" s="9">
        <v>1</v>
      </c>
      <c r="AT1056" s="1"/>
      <c r="AU1056" s="1"/>
      <c r="AV1056" s="4"/>
    </row>
    <row r="1057" spans="1:48" ht="31.5">
      <c r="A1057" s="13"/>
      <c r="B1057" s="75" t="s">
        <v>2646</v>
      </c>
      <c r="C1057" s="75" t="s">
        <v>227</v>
      </c>
      <c r="D1057" s="75" t="s">
        <v>1554</v>
      </c>
      <c r="E1057" s="6" t="s">
        <v>2723</v>
      </c>
      <c r="F1057" s="78" t="s">
        <v>1564</v>
      </c>
      <c r="G1057" s="75" t="s">
        <v>4852</v>
      </c>
      <c r="H1057" s="6" t="s">
        <v>1565</v>
      </c>
      <c r="I1057" s="6" t="s">
        <v>1566</v>
      </c>
      <c r="J1057" s="6">
        <v>26208</v>
      </c>
      <c r="K1057" s="6" t="s">
        <v>2834</v>
      </c>
      <c r="L1057" s="11" t="s">
        <v>4401</v>
      </c>
      <c r="M1057" s="6" t="s">
        <v>3032</v>
      </c>
      <c r="N1057" s="6" t="s">
        <v>4406</v>
      </c>
      <c r="O1057" s="6">
        <v>888</v>
      </c>
      <c r="P1057" s="6" t="s">
        <v>4407</v>
      </c>
      <c r="Q1057" s="11"/>
      <c r="R1057" s="11" t="s">
        <v>2727</v>
      </c>
      <c r="S1057" s="6" t="s">
        <v>2715</v>
      </c>
      <c r="T1057" s="13">
        <v>40848</v>
      </c>
      <c r="U1057" s="89" t="str">
        <f t="shared" si="180"/>
        <v>Y</v>
      </c>
      <c r="V1057" s="89" t="str">
        <f t="shared" si="179"/>
        <v>Y</v>
      </c>
      <c r="W1057" s="22" t="s">
        <v>4449</v>
      </c>
      <c r="X1057" s="6" t="s">
        <v>697</v>
      </c>
      <c r="Y1057" s="13" t="s">
        <v>4494</v>
      </c>
      <c r="Z1057" s="13">
        <v>40954</v>
      </c>
      <c r="AA1057" s="84" t="str">
        <f t="shared" si="181"/>
        <v>Y</v>
      </c>
      <c r="AB1057" s="23">
        <v>33197</v>
      </c>
      <c r="AC1057" s="15">
        <f t="shared" si="182"/>
        <v>33197</v>
      </c>
      <c r="AD1057" s="13">
        <v>41122</v>
      </c>
      <c r="AE1057" s="92" t="str">
        <f t="shared" si="183"/>
        <v>Complete</v>
      </c>
      <c r="AF1057" s="13"/>
      <c r="AG1057" s="6" t="s">
        <v>2756</v>
      </c>
      <c r="AH1057" s="89" t="str">
        <f t="shared" si="184"/>
        <v>No Build Required</v>
      </c>
      <c r="AI1057" s="13" t="s">
        <v>4508</v>
      </c>
      <c r="AJ1057" s="13" t="s">
        <v>4508</v>
      </c>
      <c r="AK1057" s="84" t="str">
        <f>IF(Q1057="",IF(U1057="N","N/A",IF(AL1057="","TBD",IF(AL1057="N/A","N/A",IF(ISNUMBER(AL1057),"Complete","")))),"Removed")</f>
        <v>Complete</v>
      </c>
      <c r="AL1057" s="95">
        <v>41438</v>
      </c>
      <c r="AM1057" s="89" t="str">
        <f>IF(Q1057="",IF(AO1057="","TBD",IF(AO1057="N/A","N/A",IF(ISNUMBER(AO1057),"Complete","TBD"))),"N/A")</f>
        <v>Complete</v>
      </c>
      <c r="AN1057" s="13">
        <v>41438</v>
      </c>
      <c r="AO1057" s="95">
        <v>40876</v>
      </c>
      <c r="AP1057" s="97" t="str">
        <f>IF(Q1057="",IF(AK1057="Complete",IF(AM1057="TBD","Waiting on Router","Ready"),"Pending Fiber Completion"),"Removed")</f>
        <v>Ready</v>
      </c>
      <c r="AQ1057" s="13"/>
      <c r="AR1057" s="11" t="s">
        <v>6679</v>
      </c>
      <c r="AS1057" s="36">
        <v>1</v>
      </c>
      <c r="AT1057" s="13"/>
      <c r="AU1057" s="13"/>
      <c r="AV1057" s="11"/>
    </row>
    <row r="1058" spans="1:48">
      <c r="A1058" s="13"/>
      <c r="B1058" s="75" t="s">
        <v>2647</v>
      </c>
      <c r="C1058" s="75" t="s">
        <v>227</v>
      </c>
      <c r="D1058" s="75" t="s">
        <v>1554</v>
      </c>
      <c r="E1058" s="6" t="s">
        <v>2723</v>
      </c>
      <c r="F1058" s="78" t="s">
        <v>1622</v>
      </c>
      <c r="G1058" s="75" t="s">
        <v>4852</v>
      </c>
      <c r="H1058" s="6" t="s">
        <v>1623</v>
      </c>
      <c r="I1058" s="6" t="s">
        <v>145</v>
      </c>
      <c r="J1058" s="6">
        <v>26288</v>
      </c>
      <c r="K1058" s="6" t="s">
        <v>2833</v>
      </c>
      <c r="L1058" s="11" t="s">
        <v>4402</v>
      </c>
      <c r="M1058" s="6"/>
      <c r="N1058" s="6" t="s">
        <v>4403</v>
      </c>
      <c r="O1058" s="6">
        <v>887</v>
      </c>
      <c r="P1058" s="6" t="s">
        <v>4408</v>
      </c>
      <c r="Q1058" s="11"/>
      <c r="R1058" s="11" t="s">
        <v>2727</v>
      </c>
      <c r="S1058" s="6" t="s">
        <v>2715</v>
      </c>
      <c r="T1058" s="13">
        <v>40847</v>
      </c>
      <c r="U1058" s="89" t="str">
        <f t="shared" si="180"/>
        <v>Y</v>
      </c>
      <c r="V1058" s="89" t="str">
        <f t="shared" si="179"/>
        <v>Y</v>
      </c>
      <c r="W1058" s="22">
        <v>30353</v>
      </c>
      <c r="X1058" s="6" t="s">
        <v>2756</v>
      </c>
      <c r="Y1058" s="13"/>
      <c r="Z1058" s="13">
        <v>40854</v>
      </c>
      <c r="AA1058" s="84" t="str">
        <f t="shared" si="181"/>
        <v>Y</v>
      </c>
      <c r="AB1058" s="23">
        <v>3961</v>
      </c>
      <c r="AC1058" s="15">
        <f t="shared" si="182"/>
        <v>3961</v>
      </c>
      <c r="AD1058" s="13">
        <v>41030</v>
      </c>
      <c r="AE1058" s="92" t="str">
        <f t="shared" si="183"/>
        <v>Complete</v>
      </c>
      <c r="AF1058" s="13">
        <v>40984</v>
      </c>
      <c r="AG1058" s="6" t="s">
        <v>697</v>
      </c>
      <c r="AH1058" s="89" t="str">
        <f t="shared" si="184"/>
        <v>Complete</v>
      </c>
      <c r="AI1058" s="13">
        <v>41043</v>
      </c>
      <c r="AJ1058" s="13">
        <v>41115</v>
      </c>
      <c r="AK1058" s="84" t="str">
        <f>IF(Q1058="",IF(U1058="N","N/A",IF(AL1058="","TBD",IF(AL1058="N/A","N/A",IF(ISNUMBER(AL1058),"Complete","")))),"Removed")</f>
        <v>Complete</v>
      </c>
      <c r="AL1058" s="96">
        <v>41246</v>
      </c>
      <c r="AM1058" s="89" t="str">
        <f>IF(Q1058="",IF(AO1058="","TBD",IF(AO1058="N/A","N/A",IF(ISNUMBER(AO1058),"Complete","TBD"))),"N/A")</f>
        <v>Complete</v>
      </c>
      <c r="AN1058" s="13"/>
      <c r="AO1058" s="95">
        <v>40919</v>
      </c>
      <c r="AP1058" s="97" t="str">
        <f>IF(Q1058="",IF(AK1058="Complete",IF(AM1058="TBD","Waiting on Router","Ready"),"Pending Fiber Completion"),"Removed")</f>
        <v>Ready</v>
      </c>
      <c r="AQ1058" s="13"/>
      <c r="AR1058" s="11"/>
      <c r="AS1058" s="36">
        <v>1</v>
      </c>
      <c r="AT1058" s="13"/>
      <c r="AU1058" s="13"/>
      <c r="AV1058" s="11"/>
    </row>
    <row r="1059" spans="1:48">
      <c r="A1059" s="1"/>
      <c r="B1059" s="72" t="s">
        <v>2648</v>
      </c>
      <c r="C1059" s="72" t="s">
        <v>194</v>
      </c>
      <c r="D1059" s="72" t="s">
        <v>1453</v>
      </c>
      <c r="E1059" s="19" t="s">
        <v>2720</v>
      </c>
      <c r="F1059" s="73" t="s">
        <v>1502</v>
      </c>
      <c r="G1059" s="72" t="s">
        <v>4852</v>
      </c>
      <c r="H1059" s="8" t="s">
        <v>1547</v>
      </c>
      <c r="I1059" s="8" t="s">
        <v>140</v>
      </c>
      <c r="J1059" s="8">
        <v>26155</v>
      </c>
      <c r="K1059" s="8" t="s">
        <v>2832</v>
      </c>
      <c r="L1059" s="4" t="s">
        <v>3666</v>
      </c>
      <c r="M1059" s="8" t="s">
        <v>3667</v>
      </c>
      <c r="N1059" s="8" t="s">
        <v>4264</v>
      </c>
      <c r="O1059" s="8">
        <v>572</v>
      </c>
      <c r="P1059" s="19" t="s">
        <v>4872</v>
      </c>
      <c r="Q1059" s="4"/>
      <c r="R1059" s="4" t="s">
        <v>2727</v>
      </c>
      <c r="S1059" s="8" t="s">
        <v>2712</v>
      </c>
      <c r="T1059" s="1">
        <v>40820</v>
      </c>
      <c r="U1059" s="84" t="str">
        <f t="shared" si="180"/>
        <v>Y</v>
      </c>
      <c r="V1059" s="84" t="str">
        <f t="shared" si="179"/>
        <v>Y</v>
      </c>
      <c r="W1059" s="32">
        <v>22660</v>
      </c>
      <c r="X1059" s="8" t="s">
        <v>697</v>
      </c>
      <c r="Y1059" s="1">
        <v>40925</v>
      </c>
      <c r="Z1059" s="1">
        <v>40975</v>
      </c>
      <c r="AA1059" s="84" t="str">
        <f t="shared" si="181"/>
        <v>Y</v>
      </c>
      <c r="AB1059" s="33">
        <v>3050</v>
      </c>
      <c r="AC1059" s="15">
        <f t="shared" si="182"/>
        <v>3050</v>
      </c>
      <c r="AD1059" s="1">
        <v>40969</v>
      </c>
      <c r="AE1059" s="92" t="str">
        <f t="shared" si="183"/>
        <v>Complete</v>
      </c>
      <c r="AF1059" s="1">
        <v>41003</v>
      </c>
      <c r="AG1059" s="8" t="s">
        <v>697</v>
      </c>
      <c r="AH1059" s="89" t="str">
        <f t="shared" si="184"/>
        <v>Complete</v>
      </c>
      <c r="AI1059" s="1">
        <v>41173</v>
      </c>
      <c r="AJ1059" s="1">
        <v>41135</v>
      </c>
      <c r="AK1059" s="84" t="str">
        <f>IF(Q1059="",IF(U1059="N","N/A",IF(AL1059="","TBD",IF(AL1059="N/A","N/A",IF(ISNUMBER(AL1059),"Complete","")))),"Removed")</f>
        <v>Complete</v>
      </c>
      <c r="AL1059" s="94">
        <v>41152</v>
      </c>
      <c r="AM1059" s="89" t="str">
        <f>IF(Q1059="",IF(AO1059="","TBD",IF(AO1059="N/A","N/A",IF(ISNUMBER(AO1059),"Complete","TBD"))),"N/A")</f>
        <v>Complete</v>
      </c>
      <c r="AN1059" s="1"/>
      <c r="AO1059" s="93">
        <v>41173</v>
      </c>
      <c r="AP1059" s="97" t="str">
        <f>IF(Q1059="",IF(AK1059="Complete",IF(AM1059="TBD","Waiting on Router","Ready"),"Pending Fiber Completion"),"Removed")</f>
        <v>Ready</v>
      </c>
      <c r="AQ1059" s="1"/>
      <c r="AR1059" s="4"/>
      <c r="AS1059" s="9">
        <v>1</v>
      </c>
      <c r="AT1059" s="1"/>
      <c r="AU1059" s="1"/>
      <c r="AV1059" s="4"/>
    </row>
    <row r="1060" spans="1:48">
      <c r="A1060" s="1"/>
      <c r="B1060" s="72" t="s">
        <v>2649</v>
      </c>
      <c r="C1060" s="72" t="s">
        <v>194</v>
      </c>
      <c r="D1060" s="72" t="s">
        <v>774</v>
      </c>
      <c r="E1060" s="18" t="s">
        <v>2720</v>
      </c>
      <c r="F1060" s="73" t="s">
        <v>1367</v>
      </c>
      <c r="G1060" s="72" t="s">
        <v>4852</v>
      </c>
      <c r="H1060" s="8" t="s">
        <v>1368</v>
      </c>
      <c r="I1060" s="8" t="s">
        <v>42</v>
      </c>
      <c r="J1060" s="8">
        <v>26575</v>
      </c>
      <c r="K1060" s="8" t="s">
        <v>2831</v>
      </c>
      <c r="L1060" s="4" t="s">
        <v>3753</v>
      </c>
      <c r="M1060" s="8" t="s">
        <v>3754</v>
      </c>
      <c r="N1060" s="8" t="s">
        <v>3497</v>
      </c>
      <c r="O1060" s="8">
        <v>282</v>
      </c>
      <c r="P1060" s="18"/>
      <c r="Q1060" s="4"/>
      <c r="R1060" s="4" t="s">
        <v>2727</v>
      </c>
      <c r="S1060" s="8" t="s">
        <v>2713</v>
      </c>
      <c r="T1060" s="1">
        <v>40820</v>
      </c>
      <c r="U1060" s="85" t="str">
        <f t="shared" si="180"/>
        <v>Y</v>
      </c>
      <c r="V1060" s="85" t="str">
        <f t="shared" si="179"/>
        <v>Y</v>
      </c>
      <c r="W1060" s="32">
        <v>39163.25</v>
      </c>
      <c r="X1060" s="8" t="s">
        <v>2756</v>
      </c>
      <c r="Y1060" s="1"/>
      <c r="Z1060" s="1">
        <v>40834</v>
      </c>
      <c r="AA1060" s="84" t="str">
        <f t="shared" si="181"/>
        <v>Y</v>
      </c>
      <c r="AB1060" s="33">
        <v>4650</v>
      </c>
      <c r="AC1060" s="15">
        <f t="shared" si="182"/>
        <v>4650</v>
      </c>
      <c r="AD1060" s="1">
        <v>40940</v>
      </c>
      <c r="AE1060" s="92" t="str">
        <f t="shared" si="183"/>
        <v>Complete</v>
      </c>
      <c r="AF1060" s="1">
        <v>40983</v>
      </c>
      <c r="AG1060" s="8" t="s">
        <v>2756</v>
      </c>
      <c r="AH1060" s="89" t="str">
        <f t="shared" si="184"/>
        <v>No Build Required</v>
      </c>
      <c r="AI1060" s="1" t="s">
        <v>4508</v>
      </c>
      <c r="AJ1060" s="1" t="s">
        <v>4508</v>
      </c>
      <c r="AK1060" s="84" t="str">
        <f>IF(Q1060="",IF(U1060="N","N/A",IF(AL1060="","TBD",IF(AL1060="N/A","N/A",IF(ISNUMBER(AL1060),"Complete","")))),"Removed")</f>
        <v>Complete</v>
      </c>
      <c r="AL1060" s="93">
        <v>40998</v>
      </c>
      <c r="AM1060" s="89" t="str">
        <f>IF(Q1060="",IF(AO1060="","TBD",IF(AO1060="N/A","N/A",IF(ISNUMBER(AO1060),"Complete","TBD"))),"N/A")</f>
        <v>Complete</v>
      </c>
      <c r="AN1060" s="1">
        <v>41004</v>
      </c>
      <c r="AO1060" s="93">
        <v>40739</v>
      </c>
      <c r="AP1060" s="97" t="str">
        <f>IF(Q1060="",IF(AK1060="Complete",IF(AM1060="TBD","Waiting on Router","Ready"),"Pending Fiber Completion"),"Removed")</f>
        <v>Ready</v>
      </c>
      <c r="AQ1060" s="1">
        <v>41004</v>
      </c>
      <c r="AR1060" s="4"/>
      <c r="AS1060" s="9">
        <v>1</v>
      </c>
      <c r="AT1060" s="1"/>
      <c r="AU1060" s="1"/>
      <c r="AV1060" s="4"/>
    </row>
    <row r="1061" spans="1:48">
      <c r="A1061" s="1"/>
      <c r="B1061" s="72" t="s">
        <v>2650</v>
      </c>
      <c r="C1061" s="72" t="s">
        <v>194</v>
      </c>
      <c r="D1061" s="72" t="s">
        <v>774</v>
      </c>
      <c r="E1061" s="18" t="s">
        <v>2720</v>
      </c>
      <c r="F1061" s="73" t="s">
        <v>1369</v>
      </c>
      <c r="G1061" s="72" t="s">
        <v>4852</v>
      </c>
      <c r="H1061" s="8" t="s">
        <v>1370</v>
      </c>
      <c r="I1061" s="8" t="s">
        <v>1371</v>
      </c>
      <c r="J1061" s="8">
        <v>26585</v>
      </c>
      <c r="K1061" s="8" t="s">
        <v>2830</v>
      </c>
      <c r="L1061" s="4" t="s">
        <v>3753</v>
      </c>
      <c r="M1061" s="8" t="s">
        <v>3754</v>
      </c>
      <c r="N1061" s="8" t="s">
        <v>3498</v>
      </c>
      <c r="O1061" s="8">
        <v>283</v>
      </c>
      <c r="P1061" s="18"/>
      <c r="Q1061" s="4"/>
      <c r="R1061" s="4" t="s">
        <v>2727</v>
      </c>
      <c r="S1061" s="8" t="s">
        <v>2713</v>
      </c>
      <c r="T1061" s="1">
        <v>40820</v>
      </c>
      <c r="U1061" s="85" t="str">
        <f t="shared" si="180"/>
        <v>Y</v>
      </c>
      <c r="V1061" s="85" t="str">
        <f t="shared" si="179"/>
        <v>Y</v>
      </c>
      <c r="W1061" s="32">
        <v>7334.24</v>
      </c>
      <c r="X1061" s="8" t="s">
        <v>697</v>
      </c>
      <c r="Y1061" s="1" t="s">
        <v>4390</v>
      </c>
      <c r="Z1061" s="1">
        <v>40847</v>
      </c>
      <c r="AA1061" s="84" t="str">
        <f t="shared" si="181"/>
        <v>Y</v>
      </c>
      <c r="AB1061" s="33">
        <v>900</v>
      </c>
      <c r="AC1061" s="15">
        <f t="shared" si="182"/>
        <v>900</v>
      </c>
      <c r="AD1061" s="1">
        <v>40969</v>
      </c>
      <c r="AE1061" s="92" t="str">
        <f t="shared" si="183"/>
        <v>Complete</v>
      </c>
      <c r="AF1061" s="1">
        <v>40952</v>
      </c>
      <c r="AG1061" s="8" t="s">
        <v>2756</v>
      </c>
      <c r="AH1061" s="89" t="str">
        <f t="shared" si="184"/>
        <v>No Build Required</v>
      </c>
      <c r="AI1061" s="1" t="s">
        <v>4508</v>
      </c>
      <c r="AJ1061" s="1" t="s">
        <v>4508</v>
      </c>
      <c r="AK1061" s="84" t="str">
        <f>IF(Q1061="",IF(U1061="N","N/A",IF(AL1061="","TBD",IF(AL1061="N/A","N/A",IF(ISNUMBER(AL1061),"Complete","")))),"Removed")</f>
        <v>Complete</v>
      </c>
      <c r="AL1061" s="93">
        <v>40952</v>
      </c>
      <c r="AM1061" s="89" t="str">
        <f>IF(Q1061="",IF(AO1061="","TBD",IF(AO1061="N/A","N/A",IF(ISNUMBER(AO1061),"Complete","TBD"))),"N/A")</f>
        <v>Complete</v>
      </c>
      <c r="AN1061" s="1">
        <v>40956</v>
      </c>
      <c r="AO1061" s="93">
        <v>40743</v>
      </c>
      <c r="AP1061" s="97" t="str">
        <f>IF(Q1061="",IF(AK1061="Complete",IF(AM1061="TBD","Waiting on Router","Ready"),"Pending Fiber Completion"),"Removed")</f>
        <v>Ready</v>
      </c>
      <c r="AQ1061" s="1">
        <v>40956</v>
      </c>
      <c r="AR1061" s="4"/>
      <c r="AS1061" s="9">
        <v>1</v>
      </c>
      <c r="AT1061" s="1"/>
      <c r="AU1061" s="1"/>
      <c r="AV1061" s="4"/>
    </row>
    <row r="1062" spans="1:48" ht="63">
      <c r="A1062" s="1"/>
      <c r="B1062" s="72" t="s">
        <v>2651</v>
      </c>
      <c r="C1062" s="72" t="s">
        <v>194</v>
      </c>
      <c r="D1062" s="72" t="s">
        <v>774</v>
      </c>
      <c r="E1062" s="18" t="s">
        <v>2720</v>
      </c>
      <c r="F1062" s="73" t="s">
        <v>1372</v>
      </c>
      <c r="G1062" s="72" t="s">
        <v>4852</v>
      </c>
      <c r="H1062" s="8" t="s">
        <v>1373</v>
      </c>
      <c r="I1062" s="8" t="s">
        <v>140</v>
      </c>
      <c r="J1062" s="8">
        <v>26155</v>
      </c>
      <c r="K1062" s="8" t="s">
        <v>2829</v>
      </c>
      <c r="L1062" s="4" t="s">
        <v>3753</v>
      </c>
      <c r="M1062" s="8" t="s">
        <v>3754</v>
      </c>
      <c r="N1062" s="8" t="s">
        <v>3499</v>
      </c>
      <c r="O1062" s="8">
        <v>284</v>
      </c>
      <c r="P1062" s="18"/>
      <c r="Q1062" s="4"/>
      <c r="R1062" s="4" t="s">
        <v>2727</v>
      </c>
      <c r="S1062" s="8" t="s">
        <v>2713</v>
      </c>
      <c r="T1062" s="1">
        <v>40820</v>
      </c>
      <c r="U1062" s="85" t="str">
        <f t="shared" si="180"/>
        <v>Y</v>
      </c>
      <c r="V1062" s="85" t="str">
        <f t="shared" ref="V1062:V1105" si="185">IF(T1062="","N/A",IF(T1062="TBD","N","Y"))</f>
        <v>Y</v>
      </c>
      <c r="W1062" s="32" t="s">
        <v>4784</v>
      </c>
      <c r="X1062" s="8" t="s">
        <v>697</v>
      </c>
      <c r="Y1062" s="1" t="s">
        <v>4785</v>
      </c>
      <c r="Z1062" s="1" t="s">
        <v>4804</v>
      </c>
      <c r="AA1062" s="84" t="str">
        <f t="shared" si="181"/>
        <v>Y</v>
      </c>
      <c r="AB1062" s="33">
        <v>6495</v>
      </c>
      <c r="AC1062" s="15">
        <f t="shared" si="182"/>
        <v>6495</v>
      </c>
      <c r="AD1062" s="1">
        <v>40969</v>
      </c>
      <c r="AE1062" s="92" t="str">
        <f t="shared" si="183"/>
        <v>Complete</v>
      </c>
      <c r="AF1062" s="1">
        <v>41165</v>
      </c>
      <c r="AG1062" s="8" t="s">
        <v>697</v>
      </c>
      <c r="AH1062" s="89" t="str">
        <f t="shared" si="184"/>
        <v>Complete</v>
      </c>
      <c r="AI1062" s="1">
        <v>41085</v>
      </c>
      <c r="AJ1062" s="1">
        <v>41158</v>
      </c>
      <c r="AK1062" s="84" t="str">
        <f>IF(Q1062="",IF(U1062="N","N/A",IF(AL1062="","TBD",IF(AL1062="N/A","N/A",IF(ISNUMBER(AL1062),"Complete","")))),"Removed")</f>
        <v>Complete</v>
      </c>
      <c r="AL1062" s="94">
        <v>41165</v>
      </c>
      <c r="AM1062" s="89" t="str">
        <f>IF(Q1062="",IF(AO1062="","TBD",IF(AO1062="N/A","N/A",IF(ISNUMBER(AO1062),"Complete","TBD"))),"N/A")</f>
        <v>Complete</v>
      </c>
      <c r="AN1062" s="1">
        <v>41173</v>
      </c>
      <c r="AO1062" s="93">
        <v>40742</v>
      </c>
      <c r="AP1062" s="97" t="str">
        <f>IF(Q1062="",IF(AK1062="Complete",IF(AM1062="TBD","Waiting on Router","Ready"),"Pending Fiber Completion"),"Removed")</f>
        <v>Ready</v>
      </c>
      <c r="AQ1062" s="1">
        <v>41173</v>
      </c>
      <c r="AR1062" s="4" t="s">
        <v>4907</v>
      </c>
      <c r="AS1062" s="9">
        <v>1</v>
      </c>
      <c r="AT1062" s="1"/>
      <c r="AU1062" s="1"/>
      <c r="AV1062" s="4"/>
    </row>
    <row r="1063" spans="1:48" ht="63">
      <c r="A1063" s="1"/>
      <c r="B1063" s="72" t="s">
        <v>2652</v>
      </c>
      <c r="C1063" s="72" t="s">
        <v>194</v>
      </c>
      <c r="D1063" s="72" t="s">
        <v>774</v>
      </c>
      <c r="E1063" s="18" t="s">
        <v>2720</v>
      </c>
      <c r="F1063" s="73" t="s">
        <v>1374</v>
      </c>
      <c r="G1063" s="72" t="s">
        <v>4852</v>
      </c>
      <c r="H1063" s="8" t="s">
        <v>1375</v>
      </c>
      <c r="I1063" s="8" t="s">
        <v>140</v>
      </c>
      <c r="J1063" s="8">
        <v>26155</v>
      </c>
      <c r="K1063" s="8" t="s">
        <v>2828</v>
      </c>
      <c r="L1063" s="4" t="s">
        <v>3753</v>
      </c>
      <c r="M1063" s="8" t="s">
        <v>3754</v>
      </c>
      <c r="N1063" s="8" t="s">
        <v>3500</v>
      </c>
      <c r="O1063" s="8">
        <v>285</v>
      </c>
      <c r="P1063" s="18"/>
      <c r="Q1063" s="4"/>
      <c r="R1063" s="4" t="s">
        <v>2727</v>
      </c>
      <c r="S1063" s="8" t="s">
        <v>2713</v>
      </c>
      <c r="T1063" s="1">
        <v>40820</v>
      </c>
      <c r="U1063" s="85" t="str">
        <f t="shared" si="180"/>
        <v>Y</v>
      </c>
      <c r="V1063" s="85" t="str">
        <f t="shared" si="185"/>
        <v>Y</v>
      </c>
      <c r="W1063" s="32">
        <v>18337.63</v>
      </c>
      <c r="X1063" s="8" t="s">
        <v>697</v>
      </c>
      <c r="Y1063" s="1" t="s">
        <v>4557</v>
      </c>
      <c r="Z1063" s="1">
        <v>40975</v>
      </c>
      <c r="AA1063" s="84" t="str">
        <f t="shared" si="181"/>
        <v>Y</v>
      </c>
      <c r="AB1063" s="33">
        <v>1750</v>
      </c>
      <c r="AC1063" s="15">
        <f t="shared" si="182"/>
        <v>1750</v>
      </c>
      <c r="AD1063" s="1">
        <v>40878</v>
      </c>
      <c r="AE1063" s="92" t="str">
        <f t="shared" si="183"/>
        <v>Complete</v>
      </c>
      <c r="AF1063" s="1">
        <v>40866</v>
      </c>
      <c r="AG1063" s="8" t="s">
        <v>697</v>
      </c>
      <c r="AH1063" s="89" t="str">
        <f t="shared" si="184"/>
        <v>Complete</v>
      </c>
      <c r="AI1063" s="1" t="s">
        <v>4508</v>
      </c>
      <c r="AJ1063" s="1">
        <v>41019</v>
      </c>
      <c r="AK1063" s="84" t="str">
        <f>IF(Q1063="",IF(U1063="N","N/A",IF(AL1063="","TBD",IF(AL1063="N/A","N/A",IF(ISNUMBER(AL1063),"Complete","")))),"Removed")</f>
        <v>Complete</v>
      </c>
      <c r="AL1063" s="94">
        <v>41017</v>
      </c>
      <c r="AM1063" s="89" t="str">
        <f>IF(Q1063="",IF(AO1063="","TBD",IF(AO1063="N/A","N/A",IF(ISNUMBER(AO1063),"Complete","TBD"))),"N/A")</f>
        <v>Complete</v>
      </c>
      <c r="AN1063" s="1">
        <v>41018</v>
      </c>
      <c r="AO1063" s="93">
        <v>40759</v>
      </c>
      <c r="AP1063" s="97" t="str">
        <f>IF(Q1063="",IF(AK1063="Complete",IF(AM1063="TBD","Waiting on Router","Ready"),"Pending Fiber Completion"),"Removed")</f>
        <v>Ready</v>
      </c>
      <c r="AQ1063" s="1">
        <v>41018</v>
      </c>
      <c r="AR1063" s="4" t="s">
        <v>4776</v>
      </c>
      <c r="AS1063" s="9">
        <v>1</v>
      </c>
      <c r="AT1063" s="1"/>
      <c r="AU1063" s="1"/>
      <c r="AV1063" s="4"/>
    </row>
    <row r="1064" spans="1:48">
      <c r="A1064" s="1"/>
      <c r="B1064" s="72" t="s">
        <v>2653</v>
      </c>
      <c r="C1064" s="72" t="s">
        <v>194</v>
      </c>
      <c r="D1064" s="72" t="s">
        <v>774</v>
      </c>
      <c r="E1064" s="18" t="s">
        <v>2720</v>
      </c>
      <c r="F1064" s="73" t="s">
        <v>1376</v>
      </c>
      <c r="G1064" s="72" t="s">
        <v>4852</v>
      </c>
      <c r="H1064" s="8" t="s">
        <v>1377</v>
      </c>
      <c r="I1064" s="8" t="s">
        <v>67</v>
      </c>
      <c r="J1064" s="8">
        <v>26159</v>
      </c>
      <c r="K1064" s="8" t="s">
        <v>2827</v>
      </c>
      <c r="L1064" s="4" t="s">
        <v>3753</v>
      </c>
      <c r="M1064" s="8" t="s">
        <v>3754</v>
      </c>
      <c r="N1064" s="8" t="s">
        <v>3501</v>
      </c>
      <c r="O1064" s="8">
        <v>286</v>
      </c>
      <c r="P1064" s="18"/>
      <c r="Q1064" s="4"/>
      <c r="R1064" s="4" t="s">
        <v>2727</v>
      </c>
      <c r="S1064" s="8" t="s">
        <v>2713</v>
      </c>
      <c r="T1064" s="1">
        <v>40853</v>
      </c>
      <c r="U1064" s="85" t="str">
        <f t="shared" si="180"/>
        <v>Y</v>
      </c>
      <c r="V1064" s="85" t="str">
        <f t="shared" si="185"/>
        <v>Y</v>
      </c>
      <c r="W1064" s="32">
        <v>16632.490000000002</v>
      </c>
      <c r="X1064" s="8" t="s">
        <v>2756</v>
      </c>
      <c r="Y1064" s="1"/>
      <c r="Z1064" s="1">
        <v>40856</v>
      </c>
      <c r="AA1064" s="84" t="str">
        <f t="shared" si="181"/>
        <v>Y</v>
      </c>
      <c r="AB1064" s="33">
        <v>4500</v>
      </c>
      <c r="AC1064" s="15">
        <f t="shared" si="182"/>
        <v>4500</v>
      </c>
      <c r="AD1064" s="1">
        <v>40909</v>
      </c>
      <c r="AE1064" s="92" t="str">
        <f t="shared" si="183"/>
        <v>Complete</v>
      </c>
      <c r="AF1064" s="1">
        <v>40879</v>
      </c>
      <c r="AG1064" s="8" t="s">
        <v>697</v>
      </c>
      <c r="AH1064" s="89" t="str">
        <f t="shared" si="184"/>
        <v>Complete</v>
      </c>
      <c r="AI1064" s="1">
        <v>40946</v>
      </c>
      <c r="AJ1064" s="1">
        <v>40960</v>
      </c>
      <c r="AK1064" s="84" t="str">
        <f>IF(Q1064="",IF(U1064="N","N/A",IF(AL1064="","TBD",IF(AL1064="N/A","N/A",IF(ISNUMBER(AL1064),"Complete","")))),"Removed")</f>
        <v>Complete</v>
      </c>
      <c r="AL1064" s="94">
        <v>40980</v>
      </c>
      <c r="AM1064" s="89" t="str">
        <f>IF(Q1064="",IF(AO1064="","TBD",IF(AO1064="N/A","N/A",IF(ISNUMBER(AO1064),"Complete","TBD"))),"N/A")</f>
        <v>Complete</v>
      </c>
      <c r="AN1064" s="1">
        <v>40984</v>
      </c>
      <c r="AO1064" s="93">
        <v>40742</v>
      </c>
      <c r="AP1064" s="97" t="str">
        <f>IF(Q1064="",IF(AK1064="Complete",IF(AM1064="TBD","Waiting on Router","Ready"),"Pending Fiber Completion"),"Removed")</f>
        <v>Ready</v>
      </c>
      <c r="AQ1064" s="1">
        <v>40984</v>
      </c>
      <c r="AR1064" s="4"/>
      <c r="AS1064" s="9">
        <v>1</v>
      </c>
      <c r="AT1064" s="1"/>
      <c r="AU1064" s="1"/>
      <c r="AV1064" s="4"/>
    </row>
    <row r="1065" spans="1:48" ht="78.75">
      <c r="A1065" s="1"/>
      <c r="B1065" s="72" t="s">
        <v>2654</v>
      </c>
      <c r="C1065" s="72" t="s">
        <v>194</v>
      </c>
      <c r="D1065" s="72" t="s">
        <v>774</v>
      </c>
      <c r="E1065" s="18" t="s">
        <v>2720</v>
      </c>
      <c r="F1065" s="73" t="s">
        <v>1378</v>
      </c>
      <c r="G1065" s="72" t="s">
        <v>4852</v>
      </c>
      <c r="H1065" s="8" t="s">
        <v>1379</v>
      </c>
      <c r="I1065" s="8" t="s">
        <v>67</v>
      </c>
      <c r="J1065" s="8">
        <v>26159</v>
      </c>
      <c r="K1065" s="8" t="s">
        <v>2826</v>
      </c>
      <c r="L1065" s="4" t="s">
        <v>3753</v>
      </c>
      <c r="M1065" s="8" t="s">
        <v>3754</v>
      </c>
      <c r="N1065" s="8" t="s">
        <v>3502</v>
      </c>
      <c r="O1065" s="8">
        <v>287</v>
      </c>
      <c r="P1065" s="18"/>
      <c r="Q1065" s="4"/>
      <c r="R1065" s="4" t="s">
        <v>2727</v>
      </c>
      <c r="S1065" s="8" t="s">
        <v>2713</v>
      </c>
      <c r="T1065" s="1">
        <v>40849</v>
      </c>
      <c r="U1065" s="85" t="str">
        <f t="shared" si="180"/>
        <v>Y</v>
      </c>
      <c r="V1065" s="85" t="str">
        <f t="shared" si="185"/>
        <v>Y</v>
      </c>
      <c r="W1065" s="32">
        <v>11689.74</v>
      </c>
      <c r="X1065" s="8" t="s">
        <v>2756</v>
      </c>
      <c r="Y1065" s="1"/>
      <c r="Z1065" s="1">
        <v>40856</v>
      </c>
      <c r="AA1065" s="84" t="str">
        <f t="shared" si="181"/>
        <v>Y</v>
      </c>
      <c r="AB1065" s="33">
        <v>1463</v>
      </c>
      <c r="AC1065" s="15">
        <f t="shared" si="182"/>
        <v>1463</v>
      </c>
      <c r="AD1065" s="1">
        <v>40909</v>
      </c>
      <c r="AE1065" s="92" t="str">
        <f t="shared" si="183"/>
        <v>Complete</v>
      </c>
      <c r="AF1065" s="1">
        <v>40879</v>
      </c>
      <c r="AG1065" s="8" t="s">
        <v>697</v>
      </c>
      <c r="AH1065" s="89" t="str">
        <f t="shared" si="184"/>
        <v>Complete</v>
      </c>
      <c r="AI1065" s="1">
        <v>41103</v>
      </c>
      <c r="AJ1065" s="1">
        <v>41029</v>
      </c>
      <c r="AK1065" s="84" t="str">
        <f>IF(Q1065="",IF(U1065="N","N/A",IF(AL1065="","TBD",IF(AL1065="N/A","N/A",IF(ISNUMBER(AL1065),"Complete","")))),"Removed")</f>
        <v>Complete</v>
      </c>
      <c r="AL1065" s="94">
        <v>41025</v>
      </c>
      <c r="AM1065" s="89" t="str">
        <f>IF(Q1065="",IF(AO1065="","TBD",IF(AO1065="N/A","N/A",IF(ISNUMBER(AO1065),"Complete","TBD"))),"N/A")</f>
        <v>Complete</v>
      </c>
      <c r="AN1065" s="1">
        <v>41033</v>
      </c>
      <c r="AO1065" s="93">
        <v>40742</v>
      </c>
      <c r="AP1065" s="97" t="str">
        <f>IF(Q1065="",IF(AK1065="Complete",IF(AM1065="TBD","Waiting on Router","Ready"),"Pending Fiber Completion"),"Removed")</f>
        <v>Ready</v>
      </c>
      <c r="AQ1065" s="1">
        <v>41033</v>
      </c>
      <c r="AR1065" s="4" t="s">
        <v>4777</v>
      </c>
      <c r="AS1065" s="9">
        <v>1</v>
      </c>
      <c r="AT1065" s="1"/>
      <c r="AU1065" s="1"/>
      <c r="AV1065" s="4"/>
    </row>
    <row r="1066" spans="1:48">
      <c r="A1066" s="1"/>
      <c r="B1066" s="72" t="s">
        <v>2655</v>
      </c>
      <c r="C1066" s="72" t="s">
        <v>194</v>
      </c>
      <c r="D1066" s="72" t="s">
        <v>774</v>
      </c>
      <c r="E1066" s="18" t="s">
        <v>2720</v>
      </c>
      <c r="F1066" s="73" t="s">
        <v>1380</v>
      </c>
      <c r="G1066" s="72" t="s">
        <v>4852</v>
      </c>
      <c r="H1066" s="8" t="s">
        <v>1381</v>
      </c>
      <c r="I1066" s="8" t="s">
        <v>1382</v>
      </c>
      <c r="J1066" s="8">
        <v>26167</v>
      </c>
      <c r="K1066" s="8" t="s">
        <v>2825</v>
      </c>
      <c r="L1066" s="4" t="s">
        <v>3753</v>
      </c>
      <c r="M1066" s="8" t="s">
        <v>3754</v>
      </c>
      <c r="N1066" s="8" t="s">
        <v>3503</v>
      </c>
      <c r="O1066" s="8">
        <v>288</v>
      </c>
      <c r="P1066" s="18"/>
      <c r="Q1066" s="4"/>
      <c r="R1066" s="4" t="s">
        <v>2727</v>
      </c>
      <c r="S1066" s="8" t="s">
        <v>2713</v>
      </c>
      <c r="T1066" s="1">
        <v>40820</v>
      </c>
      <c r="U1066" s="85" t="str">
        <f t="shared" si="180"/>
        <v>Y</v>
      </c>
      <c r="V1066" s="85" t="str">
        <f t="shared" si="185"/>
        <v>Y</v>
      </c>
      <c r="W1066" s="32">
        <v>8145.45</v>
      </c>
      <c r="X1066" s="8" t="s">
        <v>697</v>
      </c>
      <c r="Y1066" s="1">
        <v>40833</v>
      </c>
      <c r="Z1066" s="1">
        <v>40847</v>
      </c>
      <c r="AA1066" s="84" t="str">
        <f t="shared" si="181"/>
        <v>Y</v>
      </c>
      <c r="AB1066" s="33">
        <v>1450</v>
      </c>
      <c r="AC1066" s="15">
        <f t="shared" si="182"/>
        <v>1450</v>
      </c>
      <c r="AD1066" s="1">
        <v>40969</v>
      </c>
      <c r="AE1066" s="92" t="str">
        <f t="shared" si="183"/>
        <v>Complete</v>
      </c>
      <c r="AF1066" s="1">
        <v>40906</v>
      </c>
      <c r="AG1066" s="8" t="s">
        <v>697</v>
      </c>
      <c r="AH1066" s="89" t="str">
        <f t="shared" si="184"/>
        <v>Complete</v>
      </c>
      <c r="AI1066" s="1" t="s">
        <v>4508</v>
      </c>
      <c r="AJ1066" s="1">
        <v>40931</v>
      </c>
      <c r="AK1066" s="84" t="str">
        <f>IF(Q1066="",IF(U1066="N","N/A",IF(AL1066="","TBD",IF(AL1066="N/A","N/A",IF(ISNUMBER(AL1066),"Complete","")))),"Removed")</f>
        <v>Complete</v>
      </c>
      <c r="AL1066" s="94">
        <v>40952</v>
      </c>
      <c r="AM1066" s="89" t="str">
        <f>IF(Q1066="",IF(AO1066="","TBD",IF(AO1066="N/A","N/A",IF(ISNUMBER(AO1066),"Complete","TBD"))),"N/A")</f>
        <v>Complete</v>
      </c>
      <c r="AN1066" s="1">
        <v>40956</v>
      </c>
      <c r="AO1066" s="93">
        <v>40742</v>
      </c>
      <c r="AP1066" s="97" t="str">
        <f>IF(Q1066="",IF(AK1066="Complete",IF(AM1066="TBD","Waiting on Router","Ready"),"Pending Fiber Completion"),"Removed")</f>
        <v>Ready</v>
      </c>
      <c r="AQ1066" s="1">
        <v>40956</v>
      </c>
      <c r="AR1066" s="4" t="s">
        <v>4641</v>
      </c>
      <c r="AS1066" s="9">
        <v>1</v>
      </c>
      <c r="AT1066" s="1"/>
      <c r="AU1066" s="1"/>
      <c r="AV1066" s="4"/>
    </row>
    <row r="1067" spans="1:48">
      <c r="A1067" s="1"/>
      <c r="B1067" s="72" t="s">
        <v>2656</v>
      </c>
      <c r="C1067" s="72" t="s">
        <v>194</v>
      </c>
      <c r="D1067" s="72" t="s">
        <v>774</v>
      </c>
      <c r="E1067" s="18" t="s">
        <v>2720</v>
      </c>
      <c r="F1067" s="73" t="s">
        <v>1383</v>
      </c>
      <c r="G1067" s="72" t="s">
        <v>4852</v>
      </c>
      <c r="H1067" s="8" t="s">
        <v>1384</v>
      </c>
      <c r="I1067" s="8" t="s">
        <v>579</v>
      </c>
      <c r="J1067" s="8">
        <v>26419</v>
      </c>
      <c r="K1067" s="8" t="s">
        <v>2824</v>
      </c>
      <c r="L1067" s="4" t="s">
        <v>3753</v>
      </c>
      <c r="M1067" s="8" t="s">
        <v>3754</v>
      </c>
      <c r="N1067" s="8" t="s">
        <v>3504</v>
      </c>
      <c r="O1067" s="8">
        <v>289</v>
      </c>
      <c r="P1067" s="18"/>
      <c r="Q1067" s="4"/>
      <c r="R1067" s="4" t="s">
        <v>2727</v>
      </c>
      <c r="S1067" s="8" t="s">
        <v>2713</v>
      </c>
      <c r="T1067" s="1">
        <v>40820</v>
      </c>
      <c r="U1067" s="85" t="str">
        <f t="shared" si="180"/>
        <v>Y</v>
      </c>
      <c r="V1067" s="85" t="str">
        <f t="shared" si="185"/>
        <v>Y</v>
      </c>
      <c r="W1067" s="32">
        <v>13570</v>
      </c>
      <c r="X1067" s="8" t="s">
        <v>2756</v>
      </c>
      <c r="Y1067" s="1"/>
      <c r="Z1067" s="1">
        <v>40834</v>
      </c>
      <c r="AA1067" s="84" t="str">
        <f t="shared" si="181"/>
        <v>Y</v>
      </c>
      <c r="AB1067" s="33">
        <v>1700</v>
      </c>
      <c r="AC1067" s="15">
        <f t="shared" si="182"/>
        <v>1700</v>
      </c>
      <c r="AD1067" s="1">
        <v>40969</v>
      </c>
      <c r="AE1067" s="92" t="str">
        <f t="shared" si="183"/>
        <v>Complete</v>
      </c>
      <c r="AF1067" s="1">
        <v>40946</v>
      </c>
      <c r="AG1067" s="8" t="s">
        <v>2756</v>
      </c>
      <c r="AH1067" s="89" t="str">
        <f t="shared" si="184"/>
        <v>No Build Required</v>
      </c>
      <c r="AI1067" s="1" t="s">
        <v>4508</v>
      </c>
      <c r="AJ1067" s="1" t="s">
        <v>4508</v>
      </c>
      <c r="AK1067" s="84" t="str">
        <f>IF(Q1067="",IF(U1067="N","N/A",IF(AL1067="","TBD",IF(AL1067="N/A","N/A",IF(ISNUMBER(AL1067),"Complete","")))),"Removed")</f>
        <v>Complete</v>
      </c>
      <c r="AL1067" s="93">
        <v>40948</v>
      </c>
      <c r="AM1067" s="89" t="str">
        <f>IF(Q1067="",IF(AO1067="","TBD",IF(AO1067="N/A","N/A",IF(ISNUMBER(AO1067),"Complete","TBD"))),"N/A")</f>
        <v>Complete</v>
      </c>
      <c r="AN1067" s="1">
        <v>40949</v>
      </c>
      <c r="AO1067" s="93">
        <v>40738</v>
      </c>
      <c r="AP1067" s="97" t="str">
        <f>IF(Q1067="",IF(AK1067="Complete",IF(AM1067="TBD","Waiting on Router","Ready"),"Pending Fiber Completion"),"Removed")</f>
        <v>Ready</v>
      </c>
      <c r="AQ1067" s="1">
        <v>40949</v>
      </c>
      <c r="AR1067" s="4"/>
      <c r="AS1067" s="9">
        <v>1</v>
      </c>
      <c r="AT1067" s="1"/>
      <c r="AU1067" s="1"/>
      <c r="AV1067" s="4"/>
    </row>
    <row r="1068" spans="1:48">
      <c r="A1068" s="2"/>
      <c r="B1068" s="73" t="s">
        <v>2657</v>
      </c>
      <c r="C1068" s="73" t="s">
        <v>194</v>
      </c>
      <c r="D1068" s="73" t="s">
        <v>774</v>
      </c>
      <c r="E1068" s="3" t="s">
        <v>2720</v>
      </c>
      <c r="F1068" s="73" t="s">
        <v>1385</v>
      </c>
      <c r="G1068" s="73" t="s">
        <v>4852</v>
      </c>
      <c r="H1068" s="4" t="s">
        <v>1386</v>
      </c>
      <c r="I1068" s="4" t="s">
        <v>140</v>
      </c>
      <c r="J1068" s="4">
        <v>26155</v>
      </c>
      <c r="K1068" s="4" t="s">
        <v>2823</v>
      </c>
      <c r="L1068" s="4" t="s">
        <v>3753</v>
      </c>
      <c r="M1068" s="4" t="s">
        <v>3754</v>
      </c>
      <c r="N1068" s="4" t="s">
        <v>3505</v>
      </c>
      <c r="O1068" s="4">
        <v>290</v>
      </c>
      <c r="P1068" s="3"/>
      <c r="Q1068" s="4"/>
      <c r="R1068" s="4" t="s">
        <v>2727</v>
      </c>
      <c r="S1068" s="4" t="s">
        <v>2713</v>
      </c>
      <c r="T1068" s="2">
        <v>40820</v>
      </c>
      <c r="U1068" s="88" t="str">
        <f t="shared" si="180"/>
        <v>Y</v>
      </c>
      <c r="V1068" s="88" t="str">
        <f t="shared" si="185"/>
        <v>Y</v>
      </c>
      <c r="W1068" s="34" t="s">
        <v>4779</v>
      </c>
      <c r="X1068" s="4" t="s">
        <v>697</v>
      </c>
      <c r="Y1068" s="2" t="s">
        <v>4778</v>
      </c>
      <c r="Z1068" s="2" t="s">
        <v>4797</v>
      </c>
      <c r="AA1068" s="84" t="str">
        <f t="shared" si="181"/>
        <v>Y</v>
      </c>
      <c r="AB1068" s="35">
        <v>1147</v>
      </c>
      <c r="AC1068" s="15">
        <f t="shared" si="182"/>
        <v>1147</v>
      </c>
      <c r="AD1068" s="2">
        <v>40969</v>
      </c>
      <c r="AE1068" s="92" t="str">
        <f t="shared" si="183"/>
        <v>Complete</v>
      </c>
      <c r="AF1068" s="2">
        <v>41081</v>
      </c>
      <c r="AG1068" s="4" t="s">
        <v>2756</v>
      </c>
      <c r="AH1068" s="89" t="str">
        <f t="shared" si="184"/>
        <v>No Build Required</v>
      </c>
      <c r="AI1068" s="1" t="s">
        <v>4508</v>
      </c>
      <c r="AJ1068" s="1" t="s">
        <v>4508</v>
      </c>
      <c r="AK1068" s="84" t="str">
        <f>IF(Q1068="",IF(U1068="N","N/A",IF(AL1068="","TBD",IF(AL1068="N/A","N/A",IF(ISNUMBER(AL1068),"Complete","")))),"Removed")</f>
        <v>Complete</v>
      </c>
      <c r="AL1068" s="94">
        <v>41081</v>
      </c>
      <c r="AM1068" s="89" t="str">
        <f>IF(Q1068="",IF(AO1068="","TBD",IF(AO1068="N/A","N/A",IF(ISNUMBER(AO1068),"Complete","TBD"))),"N/A")</f>
        <v>Complete</v>
      </c>
      <c r="AN1068" s="2">
        <v>41082</v>
      </c>
      <c r="AO1068" s="94">
        <v>40753</v>
      </c>
      <c r="AP1068" s="97" t="str">
        <f>IF(Q1068="",IF(AK1068="Complete",IF(AM1068="TBD","Waiting on Router","Ready"),"Pending Fiber Completion"),"Removed")</f>
        <v>Ready</v>
      </c>
      <c r="AQ1068" s="2">
        <v>41082</v>
      </c>
      <c r="AR1068" s="4" t="s">
        <v>4556</v>
      </c>
      <c r="AS1068" s="7">
        <v>1</v>
      </c>
      <c r="AT1068" s="2"/>
      <c r="AU1068" s="2"/>
      <c r="AV1068" s="4"/>
    </row>
    <row r="1069" spans="1:48" ht="63">
      <c r="A1069" s="2"/>
      <c r="B1069" s="73" t="s">
        <v>2658</v>
      </c>
      <c r="C1069" s="73" t="s">
        <v>194</v>
      </c>
      <c r="D1069" s="73" t="s">
        <v>763</v>
      </c>
      <c r="E1069" s="4" t="s">
        <v>2720</v>
      </c>
      <c r="F1069" s="73" t="s">
        <v>643</v>
      </c>
      <c r="G1069" s="73" t="s">
        <v>4852</v>
      </c>
      <c r="H1069" s="4" t="s">
        <v>644</v>
      </c>
      <c r="I1069" s="4" t="s">
        <v>140</v>
      </c>
      <c r="J1069" s="4">
        <v>26155</v>
      </c>
      <c r="K1069" s="4" t="s">
        <v>2822</v>
      </c>
      <c r="L1069" s="4"/>
      <c r="M1069" s="4"/>
      <c r="N1069" s="4" t="s">
        <v>4162</v>
      </c>
      <c r="O1069" s="4">
        <v>726</v>
      </c>
      <c r="P1069" s="4"/>
      <c r="Q1069" s="4"/>
      <c r="R1069" s="4" t="s">
        <v>2727</v>
      </c>
      <c r="S1069" s="4" t="s">
        <v>2712</v>
      </c>
      <c r="T1069" s="2">
        <v>40820</v>
      </c>
      <c r="U1069" s="86" t="str">
        <f t="shared" si="180"/>
        <v>Y</v>
      </c>
      <c r="V1069" s="86" t="str">
        <f t="shared" si="185"/>
        <v>Y</v>
      </c>
      <c r="W1069" s="34">
        <v>20470.39</v>
      </c>
      <c r="X1069" s="4" t="s">
        <v>2756</v>
      </c>
      <c r="Y1069" s="2"/>
      <c r="Z1069" s="2">
        <v>40983</v>
      </c>
      <c r="AA1069" s="84" t="str">
        <f t="shared" si="181"/>
        <v>Y</v>
      </c>
      <c r="AB1069" s="35">
        <v>1500</v>
      </c>
      <c r="AC1069" s="15">
        <f t="shared" si="182"/>
        <v>1500</v>
      </c>
      <c r="AD1069" s="2">
        <v>40878</v>
      </c>
      <c r="AE1069" s="92" t="str">
        <f t="shared" si="183"/>
        <v>Complete</v>
      </c>
      <c r="AF1069" s="2">
        <v>40863</v>
      </c>
      <c r="AG1069" s="4" t="s">
        <v>697</v>
      </c>
      <c r="AH1069" s="89" t="str">
        <f t="shared" si="184"/>
        <v>Complete</v>
      </c>
      <c r="AI1069" s="2">
        <v>41099</v>
      </c>
      <c r="AJ1069" s="2">
        <v>41029</v>
      </c>
      <c r="AK1069" s="84" t="str">
        <f>IF(Q1069="",IF(U1069="N","N/A",IF(AL1069="","TBD",IF(AL1069="N/A","N/A",IF(ISNUMBER(AL1069),"Complete","")))),"Removed")</f>
        <v>Complete</v>
      </c>
      <c r="AL1069" s="94">
        <v>41026</v>
      </c>
      <c r="AM1069" s="89" t="str">
        <f>IF(Q1069="",IF(AO1069="","TBD",IF(AO1069="N/A","N/A",IF(ISNUMBER(AO1069),"Complete","TBD"))),"N/A")</f>
        <v>Complete</v>
      </c>
      <c r="AN1069" s="2">
        <v>41033</v>
      </c>
      <c r="AO1069" s="94">
        <v>40932</v>
      </c>
      <c r="AP1069" s="97" t="str">
        <f>IF(Q1069="",IF(AK1069="Complete",IF(AM1069="TBD","Waiting on Router","Ready"),"Pending Fiber Completion"),"Removed")</f>
        <v>Ready</v>
      </c>
      <c r="AQ1069" s="2">
        <v>41033</v>
      </c>
      <c r="AR1069" s="4" t="s">
        <v>4908</v>
      </c>
      <c r="AS1069" s="7">
        <v>1</v>
      </c>
      <c r="AT1069" s="2"/>
      <c r="AU1069" s="2"/>
      <c r="AV1069" s="4"/>
    </row>
    <row r="1070" spans="1:48">
      <c r="A1070" s="2"/>
      <c r="B1070" s="73" t="s">
        <v>2659</v>
      </c>
      <c r="C1070" s="73" t="s">
        <v>194</v>
      </c>
      <c r="D1070" s="73" t="s">
        <v>763</v>
      </c>
      <c r="E1070" s="4" t="s">
        <v>2720</v>
      </c>
      <c r="F1070" s="73" t="s">
        <v>647</v>
      </c>
      <c r="G1070" s="73" t="s">
        <v>4852</v>
      </c>
      <c r="H1070" s="4" t="s">
        <v>648</v>
      </c>
      <c r="I1070" s="4" t="s">
        <v>67</v>
      </c>
      <c r="J1070" s="4"/>
      <c r="K1070" s="4" t="s">
        <v>2821</v>
      </c>
      <c r="L1070" s="4" t="s">
        <v>4170</v>
      </c>
      <c r="M1070" s="4"/>
      <c r="N1070" s="4" t="s">
        <v>4169</v>
      </c>
      <c r="O1070" s="4">
        <v>728</v>
      </c>
      <c r="P1070" s="4"/>
      <c r="Q1070" s="4"/>
      <c r="R1070" s="4" t="s">
        <v>2735</v>
      </c>
      <c r="S1070" s="4" t="s">
        <v>2712</v>
      </c>
      <c r="T1070" s="2">
        <v>40849</v>
      </c>
      <c r="U1070" s="86" t="str">
        <f t="shared" si="180"/>
        <v>Y</v>
      </c>
      <c r="V1070" s="86" t="str">
        <f t="shared" si="185"/>
        <v>Y</v>
      </c>
      <c r="W1070" s="34">
        <v>7473.94</v>
      </c>
      <c r="X1070" s="4" t="s">
        <v>2756</v>
      </c>
      <c r="Y1070" s="2"/>
      <c r="Z1070" s="2">
        <v>40913</v>
      </c>
      <c r="AA1070" s="84" t="str">
        <f t="shared" si="181"/>
        <v>Y</v>
      </c>
      <c r="AB1070" s="35">
        <v>799</v>
      </c>
      <c r="AC1070" s="15">
        <f t="shared" si="182"/>
        <v>799</v>
      </c>
      <c r="AD1070" s="2">
        <v>40969</v>
      </c>
      <c r="AE1070" s="92" t="str">
        <f t="shared" si="183"/>
        <v>Complete</v>
      </c>
      <c r="AF1070" s="2">
        <v>40968</v>
      </c>
      <c r="AG1070" s="4" t="s">
        <v>697</v>
      </c>
      <c r="AH1070" s="89" t="str">
        <f t="shared" si="184"/>
        <v>Complete</v>
      </c>
      <c r="AI1070" s="2">
        <v>41092</v>
      </c>
      <c r="AJ1070" s="2">
        <v>41019</v>
      </c>
      <c r="AK1070" s="84" t="str">
        <f>IF(Q1070="",IF(U1070="N","N/A",IF(AL1070="","TBD",IF(AL1070="N/A","N/A",IF(ISNUMBER(AL1070),"Complete","")))),"Removed")</f>
        <v>Complete</v>
      </c>
      <c r="AL1070" s="94">
        <v>41022</v>
      </c>
      <c r="AM1070" s="89" t="str">
        <f>IF(Q1070="",IF(AO1070="","TBD",IF(AO1070="N/A","N/A",IF(ISNUMBER(AO1070),"Complete","TBD"))),"N/A")</f>
        <v>Complete</v>
      </c>
      <c r="AN1070" s="2">
        <v>41026</v>
      </c>
      <c r="AO1070" s="94">
        <v>40931</v>
      </c>
      <c r="AP1070" s="97" t="str">
        <f>IF(Q1070="",IF(AK1070="Complete",IF(AM1070="TBD","Waiting on Router","Ready"),"Pending Fiber Completion"),"Removed")</f>
        <v>Ready</v>
      </c>
      <c r="AQ1070" s="2">
        <v>41026</v>
      </c>
      <c r="AR1070" s="4" t="s">
        <v>4781</v>
      </c>
      <c r="AS1070" s="7">
        <v>1</v>
      </c>
      <c r="AT1070" s="2"/>
      <c r="AU1070" s="2"/>
      <c r="AV1070" s="4"/>
    </row>
    <row r="1071" spans="1:48" ht="31.5">
      <c r="A1071" s="2"/>
      <c r="B1071" s="73" t="s">
        <v>2660</v>
      </c>
      <c r="C1071" s="73" t="s">
        <v>194</v>
      </c>
      <c r="D1071" s="73" t="s">
        <v>763</v>
      </c>
      <c r="E1071" s="4" t="s">
        <v>2720</v>
      </c>
      <c r="F1071" s="73" t="s">
        <v>563</v>
      </c>
      <c r="G1071" s="73" t="s">
        <v>4852</v>
      </c>
      <c r="H1071" s="4" t="s">
        <v>564</v>
      </c>
      <c r="I1071" s="4" t="s">
        <v>42</v>
      </c>
      <c r="J1071" s="4"/>
      <c r="K1071" s="4" t="s">
        <v>2820</v>
      </c>
      <c r="L1071" s="4"/>
      <c r="M1071" s="4"/>
      <c r="N1071" s="4" t="s">
        <v>4376</v>
      </c>
      <c r="O1071" s="4">
        <v>725</v>
      </c>
      <c r="P1071" s="4"/>
      <c r="Q1071" s="4"/>
      <c r="R1071" s="4" t="s">
        <v>2727</v>
      </c>
      <c r="S1071" s="4" t="s">
        <v>2712</v>
      </c>
      <c r="T1071" s="2">
        <v>40820</v>
      </c>
      <c r="U1071" s="86" t="str">
        <f t="shared" si="180"/>
        <v>Y</v>
      </c>
      <c r="V1071" s="86" t="str">
        <f t="shared" si="185"/>
        <v>Y</v>
      </c>
      <c r="W1071" s="34">
        <v>3999.3</v>
      </c>
      <c r="X1071" s="4" t="s">
        <v>697</v>
      </c>
      <c r="Y1071" s="2">
        <v>40833</v>
      </c>
      <c r="Z1071" s="2">
        <v>40847</v>
      </c>
      <c r="AA1071" s="84" t="str">
        <f t="shared" si="181"/>
        <v>Y</v>
      </c>
      <c r="AB1071" s="35">
        <v>405</v>
      </c>
      <c r="AC1071" s="15">
        <f t="shared" si="182"/>
        <v>405</v>
      </c>
      <c r="AD1071" s="2">
        <v>40940</v>
      </c>
      <c r="AE1071" s="92" t="str">
        <f t="shared" si="183"/>
        <v>Complete</v>
      </c>
      <c r="AF1071" s="2">
        <v>40970</v>
      </c>
      <c r="AG1071" s="4" t="s">
        <v>697</v>
      </c>
      <c r="AH1071" s="89" t="str">
        <f t="shared" si="184"/>
        <v>Complete</v>
      </c>
      <c r="AI1071" s="2">
        <v>41009</v>
      </c>
      <c r="AJ1071" s="2">
        <v>40966</v>
      </c>
      <c r="AK1071" s="84" t="str">
        <f>IF(Q1071="",IF(U1071="N","N/A",IF(AL1071="","TBD",IF(AL1071="N/A","N/A",IF(ISNUMBER(AL1071),"Complete","")))),"Removed")</f>
        <v>Complete</v>
      </c>
      <c r="AL1071" s="94">
        <v>40998</v>
      </c>
      <c r="AM1071" s="89" t="str">
        <f>IF(Q1071="",IF(AO1071="","TBD",IF(AO1071="N/A","N/A",IF(ISNUMBER(AO1071),"Complete","TBD"))),"N/A")</f>
        <v>Complete</v>
      </c>
      <c r="AN1071" s="2">
        <v>41004</v>
      </c>
      <c r="AO1071" s="94">
        <v>40932</v>
      </c>
      <c r="AP1071" s="97" t="str">
        <f>IF(Q1071="",IF(AK1071="Complete",IF(AM1071="TBD","Waiting on Router","Ready"),"Pending Fiber Completion"),"Removed")</f>
        <v>Ready</v>
      </c>
      <c r="AQ1071" s="2">
        <v>41004</v>
      </c>
      <c r="AR1071" s="4" t="s">
        <v>4696</v>
      </c>
      <c r="AS1071" s="7">
        <v>1</v>
      </c>
      <c r="AT1071" s="2"/>
      <c r="AU1071" s="2"/>
      <c r="AV1071" s="4"/>
    </row>
    <row r="1072" spans="1:48">
      <c r="A1072" s="2"/>
      <c r="B1072" s="73" t="s">
        <v>2661</v>
      </c>
      <c r="C1072" s="73" t="s">
        <v>194</v>
      </c>
      <c r="D1072" s="73" t="s">
        <v>763</v>
      </c>
      <c r="E1072" s="4" t="s">
        <v>2720</v>
      </c>
      <c r="F1072" s="73" t="s">
        <v>578</v>
      </c>
      <c r="G1072" s="73" t="s">
        <v>4852</v>
      </c>
      <c r="H1072" s="4" t="s">
        <v>390</v>
      </c>
      <c r="I1072" s="4" t="s">
        <v>579</v>
      </c>
      <c r="J1072" s="4"/>
      <c r="K1072" s="4" t="s">
        <v>2819</v>
      </c>
      <c r="L1072" s="4"/>
      <c r="M1072" s="4"/>
      <c r="N1072" s="4" t="s">
        <v>4178</v>
      </c>
      <c r="O1072" s="4">
        <v>729</v>
      </c>
      <c r="P1072" s="4"/>
      <c r="Q1072" s="4"/>
      <c r="R1072" s="4" t="s">
        <v>2727</v>
      </c>
      <c r="S1072" s="4" t="s">
        <v>2712</v>
      </c>
      <c r="T1072" s="2">
        <v>40941</v>
      </c>
      <c r="U1072" s="86" t="str">
        <f t="shared" si="180"/>
        <v>Y</v>
      </c>
      <c r="V1072" s="86" t="str">
        <f t="shared" si="185"/>
        <v>Y</v>
      </c>
      <c r="W1072" s="34">
        <v>5521</v>
      </c>
      <c r="X1072" s="4" t="s">
        <v>2756</v>
      </c>
      <c r="Y1072" s="2"/>
      <c r="Z1072" s="2">
        <v>40947</v>
      </c>
      <c r="AA1072" s="84" t="str">
        <f t="shared" si="181"/>
        <v>Y</v>
      </c>
      <c r="AB1072" s="35">
        <v>350</v>
      </c>
      <c r="AC1072" s="15">
        <f t="shared" si="182"/>
        <v>350</v>
      </c>
      <c r="AD1072" s="2">
        <v>40969</v>
      </c>
      <c r="AE1072" s="92" t="str">
        <f t="shared" si="183"/>
        <v>Complete</v>
      </c>
      <c r="AF1072" s="2">
        <v>40998</v>
      </c>
      <c r="AG1072" s="4" t="s">
        <v>697</v>
      </c>
      <c r="AH1072" s="89" t="str">
        <f t="shared" si="184"/>
        <v>Complete</v>
      </c>
      <c r="AI1072" s="2">
        <v>41033</v>
      </c>
      <c r="AJ1072" s="2">
        <v>40991</v>
      </c>
      <c r="AK1072" s="84" t="str">
        <f>IF(Q1072="",IF(U1072="N","N/A",IF(AL1072="","TBD",IF(AL1072="N/A","N/A",IF(ISNUMBER(AL1072),"Complete","")))),"Removed")</f>
        <v>Complete</v>
      </c>
      <c r="AL1072" s="94">
        <v>40998</v>
      </c>
      <c r="AM1072" s="89" t="str">
        <f>IF(Q1072="",IF(AO1072="","TBD",IF(AO1072="N/A","N/A",IF(ISNUMBER(AO1072),"Complete","TBD"))),"N/A")</f>
        <v>Complete</v>
      </c>
      <c r="AN1072" s="2">
        <v>41004</v>
      </c>
      <c r="AO1072" s="94">
        <v>40932</v>
      </c>
      <c r="AP1072" s="97" t="str">
        <f>IF(Q1072="",IF(AK1072="Complete",IF(AM1072="TBD","Waiting on Router","Ready"),"Pending Fiber Completion"),"Removed")</f>
        <v>Ready</v>
      </c>
      <c r="AQ1072" s="2">
        <v>41004</v>
      </c>
      <c r="AR1072" s="4" t="s">
        <v>4686</v>
      </c>
      <c r="AS1072" s="7">
        <v>1</v>
      </c>
      <c r="AT1072" s="2"/>
      <c r="AU1072" s="2"/>
      <c r="AV1072" s="4"/>
    </row>
    <row r="1073" spans="1:48">
      <c r="A1073" s="1"/>
      <c r="B1073" s="74" t="s">
        <v>2662</v>
      </c>
      <c r="C1073" s="74" t="s">
        <v>194</v>
      </c>
      <c r="D1073" s="74" t="s">
        <v>761</v>
      </c>
      <c r="E1073" s="9" t="s">
        <v>2720</v>
      </c>
      <c r="F1073" s="79" t="s">
        <v>195</v>
      </c>
      <c r="G1073" s="74" t="s">
        <v>4852</v>
      </c>
      <c r="H1073" s="9" t="s">
        <v>755</v>
      </c>
      <c r="I1073" s="9" t="s">
        <v>140</v>
      </c>
      <c r="J1073" s="9">
        <v>26155</v>
      </c>
      <c r="K1073" s="9" t="s">
        <v>2818</v>
      </c>
      <c r="L1073" s="7" t="s">
        <v>3954</v>
      </c>
      <c r="M1073" s="9" t="s">
        <v>3955</v>
      </c>
      <c r="N1073" s="9" t="s">
        <v>4634</v>
      </c>
      <c r="O1073" s="9">
        <v>1371</v>
      </c>
      <c r="P1073" s="9"/>
      <c r="Q1073" s="7"/>
      <c r="R1073" s="7" t="s">
        <v>2727</v>
      </c>
      <c r="S1073" s="9"/>
      <c r="T1073" s="1">
        <v>40820</v>
      </c>
      <c r="U1073" s="87" t="str">
        <f t="shared" si="180"/>
        <v>Y</v>
      </c>
      <c r="V1073" s="87" t="str">
        <f t="shared" si="185"/>
        <v>Y</v>
      </c>
      <c r="W1073" s="32">
        <v>12737.63</v>
      </c>
      <c r="X1073" s="9" t="s">
        <v>2756</v>
      </c>
      <c r="Y1073" s="1"/>
      <c r="Z1073" s="1">
        <v>40834</v>
      </c>
      <c r="AA1073" s="84" t="str">
        <f t="shared" si="181"/>
        <v>Y</v>
      </c>
      <c r="AB1073" s="33">
        <v>1750</v>
      </c>
      <c r="AC1073" s="15">
        <f t="shared" si="182"/>
        <v>1750</v>
      </c>
      <c r="AD1073" s="1">
        <v>40878</v>
      </c>
      <c r="AE1073" s="92" t="str">
        <f t="shared" si="183"/>
        <v>Complete</v>
      </c>
      <c r="AF1073" s="1">
        <v>40858</v>
      </c>
      <c r="AG1073" s="9" t="s">
        <v>2756</v>
      </c>
      <c r="AH1073" s="89" t="str">
        <f t="shared" si="184"/>
        <v>No Build Required</v>
      </c>
      <c r="AI1073" s="1" t="s">
        <v>4508</v>
      </c>
      <c r="AJ1073" s="1" t="s">
        <v>4508</v>
      </c>
      <c r="AK1073" s="84" t="str">
        <f>IF(Q1073="",IF(U1073="N","N/A",IF(AL1073="","TBD",IF(AL1073="N/A","N/A",IF(ISNUMBER(AL1073),"Complete","")))),"Removed")</f>
        <v>Complete</v>
      </c>
      <c r="AL1073" s="93">
        <v>40970</v>
      </c>
      <c r="AM1073" s="89" t="str">
        <f>IF(Q1073="",IF(AO1073="","TBD",IF(AO1073="N/A","N/A",IF(ISNUMBER(AO1073),"Complete","TBD"))),"N/A")</f>
        <v>Complete</v>
      </c>
      <c r="AN1073" s="1">
        <v>40970</v>
      </c>
      <c r="AO1073" s="93">
        <v>40926</v>
      </c>
      <c r="AP1073" s="97" t="str">
        <f>IF(Q1073="",IF(AK1073="Complete",IF(AM1073="TBD","Waiting on Router","Ready"),"Pending Fiber Completion"),"Removed")</f>
        <v>Ready</v>
      </c>
      <c r="AQ1073" s="1">
        <v>40970</v>
      </c>
      <c r="AR1073" s="7"/>
      <c r="AS1073" s="9">
        <v>1</v>
      </c>
      <c r="AT1073" s="1"/>
      <c r="AU1073" s="1"/>
      <c r="AV1073" s="7"/>
    </row>
    <row r="1074" spans="1:48">
      <c r="A1074" s="2"/>
      <c r="B1074" s="73" t="s">
        <v>2663</v>
      </c>
      <c r="C1074" s="73" t="s">
        <v>194</v>
      </c>
      <c r="D1074" s="73" t="s">
        <v>710</v>
      </c>
      <c r="E1074" s="4" t="s">
        <v>2720</v>
      </c>
      <c r="F1074" s="73" t="s">
        <v>4695</v>
      </c>
      <c r="G1074" s="73" t="s">
        <v>4852</v>
      </c>
      <c r="H1074" s="4" t="s">
        <v>2749</v>
      </c>
      <c r="I1074" s="4" t="s">
        <v>42</v>
      </c>
      <c r="J1074" s="4">
        <v>26575</v>
      </c>
      <c r="K1074" s="4" t="s">
        <v>2817</v>
      </c>
      <c r="L1074" s="4" t="s">
        <v>3855</v>
      </c>
      <c r="M1074" s="4" t="s">
        <v>3856</v>
      </c>
      <c r="N1074" s="4" t="s">
        <v>4296</v>
      </c>
      <c r="O1074" s="4">
        <v>1066</v>
      </c>
      <c r="P1074" s="4"/>
      <c r="Q1074" s="4"/>
      <c r="R1074" s="4" t="s">
        <v>2727</v>
      </c>
      <c r="S1074" s="4" t="s">
        <v>2714</v>
      </c>
      <c r="T1074" s="2">
        <v>40820</v>
      </c>
      <c r="U1074" s="86" t="str">
        <f t="shared" si="180"/>
        <v>Y</v>
      </c>
      <c r="V1074" s="86" t="str">
        <f t="shared" si="185"/>
        <v>Y</v>
      </c>
      <c r="W1074" s="34">
        <v>10005.120000000001</v>
      </c>
      <c r="X1074" s="4" t="s">
        <v>2756</v>
      </c>
      <c r="Y1074" s="2"/>
      <c r="Z1074" s="2">
        <v>40834</v>
      </c>
      <c r="AA1074" s="84" t="str">
        <f t="shared" si="181"/>
        <v>Y</v>
      </c>
      <c r="AB1074" s="35">
        <v>1085</v>
      </c>
      <c r="AC1074" s="15">
        <f t="shared" si="182"/>
        <v>1085</v>
      </c>
      <c r="AD1074" s="2">
        <v>40940</v>
      </c>
      <c r="AE1074" s="92" t="str">
        <f t="shared" si="183"/>
        <v>Complete</v>
      </c>
      <c r="AF1074" s="2">
        <v>40969</v>
      </c>
      <c r="AG1074" s="4" t="s">
        <v>697</v>
      </c>
      <c r="AH1074" s="89" t="str">
        <f t="shared" si="184"/>
        <v>Complete</v>
      </c>
      <c r="AI1074" s="2">
        <v>40997</v>
      </c>
      <c r="AJ1074" s="2">
        <v>40982</v>
      </c>
      <c r="AK1074" s="84" t="str">
        <f>IF(Q1074="",IF(U1074="N","N/A",IF(AL1074="","TBD",IF(AL1074="N/A","N/A",IF(ISNUMBER(AL1074),"Complete","")))),"Removed")</f>
        <v>Complete</v>
      </c>
      <c r="AL1074" s="94">
        <v>40998</v>
      </c>
      <c r="AM1074" s="89" t="str">
        <f>IF(Q1074="",IF(AO1074="","TBD",IF(AO1074="N/A","N/A",IF(ISNUMBER(AO1074),"Complete","TBD"))),"N/A")</f>
        <v>Complete</v>
      </c>
      <c r="AN1074" s="2">
        <v>41004</v>
      </c>
      <c r="AO1074" s="94">
        <v>40905</v>
      </c>
      <c r="AP1074" s="97" t="str">
        <f>IF(Q1074="",IF(AK1074="Complete",IF(AM1074="TBD","Waiting on Router","Ready"),"Pending Fiber Completion"),"Removed")</f>
        <v>Ready</v>
      </c>
      <c r="AQ1074" s="2">
        <v>41004</v>
      </c>
      <c r="AR1074" s="4"/>
      <c r="AS1074" s="7">
        <v>1</v>
      </c>
      <c r="AT1074" s="2"/>
      <c r="AU1074" s="2"/>
      <c r="AV1074" s="4"/>
    </row>
    <row r="1075" spans="1:48">
      <c r="A1075" s="1"/>
      <c r="B1075" s="72" t="s">
        <v>2664</v>
      </c>
      <c r="C1075" s="72" t="s">
        <v>714</v>
      </c>
      <c r="D1075" s="72" t="s">
        <v>1453</v>
      </c>
      <c r="E1075" s="19" t="s">
        <v>2724</v>
      </c>
      <c r="F1075" s="73" t="s">
        <v>1503</v>
      </c>
      <c r="G1075" s="72" t="s">
        <v>4852</v>
      </c>
      <c r="H1075" s="8" t="s">
        <v>1548</v>
      </c>
      <c r="I1075" s="8" t="s">
        <v>13</v>
      </c>
      <c r="J1075" s="8">
        <v>26143</v>
      </c>
      <c r="K1075" s="8" t="s">
        <v>2816</v>
      </c>
      <c r="L1075" s="4" t="s">
        <v>3670</v>
      </c>
      <c r="M1075" s="8" t="s">
        <v>3671</v>
      </c>
      <c r="N1075" s="8" t="s">
        <v>4265</v>
      </c>
      <c r="O1075" s="8">
        <v>592</v>
      </c>
      <c r="P1075" s="19" t="s">
        <v>4872</v>
      </c>
      <c r="Q1075" s="4"/>
      <c r="R1075" s="4" t="s">
        <v>2727</v>
      </c>
      <c r="S1075" s="8" t="s">
        <v>2712</v>
      </c>
      <c r="T1075" s="1">
        <v>40701</v>
      </c>
      <c r="U1075" s="84" t="str">
        <f t="shared" si="180"/>
        <v>Y</v>
      </c>
      <c r="V1075" s="84" t="str">
        <f t="shared" si="185"/>
        <v>Y</v>
      </c>
      <c r="W1075" s="32">
        <v>8361.2999999999993</v>
      </c>
      <c r="X1075" s="8" t="s">
        <v>2756</v>
      </c>
      <c r="Y1075" s="1"/>
      <c r="Z1075" s="1">
        <v>40724</v>
      </c>
      <c r="AA1075" s="84" t="str">
        <f t="shared" si="181"/>
        <v>Y</v>
      </c>
      <c r="AB1075" s="33">
        <v>250</v>
      </c>
      <c r="AC1075" s="15">
        <f t="shared" si="182"/>
        <v>250</v>
      </c>
      <c r="AD1075" s="1">
        <v>40770</v>
      </c>
      <c r="AE1075" s="92" t="str">
        <f t="shared" si="183"/>
        <v>Complete</v>
      </c>
      <c r="AF1075" s="1">
        <v>40757</v>
      </c>
      <c r="AG1075" s="8" t="s">
        <v>2756</v>
      </c>
      <c r="AH1075" s="89" t="str">
        <f t="shared" ref="AH1075:AH1106" si="186">IF(Q1075="",IF(U1075="N","No Build Required",IF(AG1075="N","No Build Required",IF(AG1075="N/A","No Build Required",IF(AG1075="","TBD",IF(ISNUMBER(AJ1075),"Complete",IF(ISNUMBER(AI1075),"Scheduled","TBD")))))),"Removed")</f>
        <v>No Build Required</v>
      </c>
      <c r="AI1075" s="1" t="s">
        <v>4508</v>
      </c>
      <c r="AJ1075" s="1" t="s">
        <v>4508</v>
      </c>
      <c r="AK1075" s="84" t="str">
        <f>IF(Q1075="",IF(U1075="N","N/A",IF(AL1075="","TBD",IF(AL1075="N/A","N/A",IF(ISNUMBER(AL1075),"Complete","")))),"Removed")</f>
        <v>Complete</v>
      </c>
      <c r="AL1075" s="93">
        <v>40770</v>
      </c>
      <c r="AM1075" s="89" t="str">
        <f>IF(Q1075="",IF(AO1075="","TBD",IF(AO1075="N/A","N/A",IF(ISNUMBER(AO1075),"Complete","TBD"))),"N/A")</f>
        <v>Complete</v>
      </c>
      <c r="AN1075" s="1">
        <v>41131</v>
      </c>
      <c r="AO1075" s="93">
        <v>41082</v>
      </c>
      <c r="AP1075" s="97" t="str">
        <f>IF(Q1075="",IF(AK1075="Complete",IF(AM1075="TBD","Waiting on Router","Ready"),"Pending Fiber Completion"),"Removed")</f>
        <v>Ready</v>
      </c>
      <c r="AQ1075" s="1">
        <v>41131</v>
      </c>
      <c r="AR1075" s="4"/>
      <c r="AS1075" s="9">
        <v>1</v>
      </c>
      <c r="AT1075" s="1"/>
      <c r="AU1075" s="1"/>
      <c r="AV1075" s="4"/>
    </row>
    <row r="1076" spans="1:48">
      <c r="A1076" s="2"/>
      <c r="B1076" s="73" t="s">
        <v>2665</v>
      </c>
      <c r="C1076" s="73" t="s">
        <v>714</v>
      </c>
      <c r="D1076" s="73" t="s">
        <v>763</v>
      </c>
      <c r="E1076" s="4" t="s">
        <v>2724</v>
      </c>
      <c r="F1076" s="73" t="s">
        <v>399</v>
      </c>
      <c r="G1076" s="73" t="s">
        <v>4852</v>
      </c>
      <c r="H1076" s="4" t="s">
        <v>400</v>
      </c>
      <c r="I1076" s="4" t="s">
        <v>13</v>
      </c>
      <c r="J1076" s="4">
        <v>26143</v>
      </c>
      <c r="K1076" s="4" t="s">
        <v>2815</v>
      </c>
      <c r="L1076" s="4"/>
      <c r="M1076" s="4"/>
      <c r="N1076" s="4" t="s">
        <v>4114</v>
      </c>
      <c r="O1076" s="4">
        <v>675</v>
      </c>
      <c r="P1076" s="4"/>
      <c r="Q1076" s="4"/>
      <c r="R1076" s="4" t="s">
        <v>2727</v>
      </c>
      <c r="S1076" s="4" t="s">
        <v>2712</v>
      </c>
      <c r="T1076" s="2">
        <v>40686</v>
      </c>
      <c r="U1076" s="86" t="str">
        <f t="shared" si="180"/>
        <v>Y</v>
      </c>
      <c r="V1076" s="86" t="str">
        <f t="shared" si="185"/>
        <v>Y</v>
      </c>
      <c r="W1076" s="34">
        <v>7820</v>
      </c>
      <c r="X1076" s="4" t="s">
        <v>697</v>
      </c>
      <c r="Y1076" s="2">
        <v>40707</v>
      </c>
      <c r="Z1076" s="2">
        <v>40729</v>
      </c>
      <c r="AA1076" s="84" t="str">
        <f t="shared" si="181"/>
        <v>Y</v>
      </c>
      <c r="AB1076" s="35">
        <v>500</v>
      </c>
      <c r="AC1076" s="15">
        <f t="shared" si="182"/>
        <v>500</v>
      </c>
      <c r="AD1076" s="2">
        <v>40770</v>
      </c>
      <c r="AE1076" s="92" t="str">
        <f t="shared" si="183"/>
        <v>Complete</v>
      </c>
      <c r="AF1076" s="2">
        <v>40770</v>
      </c>
      <c r="AG1076" s="4" t="s">
        <v>2756</v>
      </c>
      <c r="AH1076" s="89" t="str">
        <f t="shared" si="186"/>
        <v>No Build Required</v>
      </c>
      <c r="AI1076" s="1" t="s">
        <v>4508</v>
      </c>
      <c r="AJ1076" s="1" t="s">
        <v>4508</v>
      </c>
      <c r="AK1076" s="84" t="str">
        <f>IF(Q1076="",IF(U1076="N","N/A",IF(AL1076="","TBD",IF(AL1076="N/A","N/A",IF(ISNUMBER(AL1076),"Complete","")))),"Removed")</f>
        <v>Complete</v>
      </c>
      <c r="AL1076" s="94">
        <v>40770</v>
      </c>
      <c r="AM1076" s="89" t="str">
        <f>IF(Q1076="",IF(AO1076="","TBD",IF(AO1076="N/A","N/A",IF(ISNUMBER(AO1076),"Complete","TBD"))),"N/A")</f>
        <v>Complete</v>
      </c>
      <c r="AN1076" s="2">
        <v>40912</v>
      </c>
      <c r="AO1076" s="94">
        <v>40822</v>
      </c>
      <c r="AP1076" s="97" t="str">
        <f>IF(Q1076="",IF(AK1076="Complete",IF(AM1076="TBD","Waiting on Router","Ready"),"Pending Fiber Completion"),"Removed")</f>
        <v>Ready</v>
      </c>
      <c r="AQ1076" s="2">
        <v>40913</v>
      </c>
      <c r="AR1076" s="4"/>
      <c r="AS1076" s="7">
        <v>1</v>
      </c>
      <c r="AT1076" s="2"/>
      <c r="AU1076" s="2"/>
      <c r="AV1076" s="4"/>
    </row>
    <row r="1077" spans="1:48">
      <c r="A1077" s="2"/>
      <c r="B1077" s="73" t="s">
        <v>2666</v>
      </c>
      <c r="C1077" s="73" t="s">
        <v>714</v>
      </c>
      <c r="D1077" s="73" t="s">
        <v>710</v>
      </c>
      <c r="E1077" s="4" t="s">
        <v>2724</v>
      </c>
      <c r="F1077" s="73" t="s">
        <v>4848</v>
      </c>
      <c r="G1077" s="73" t="s">
        <v>4852</v>
      </c>
      <c r="H1077" s="4" t="s">
        <v>2750</v>
      </c>
      <c r="I1077" s="4" t="s">
        <v>13</v>
      </c>
      <c r="J1077" s="4">
        <v>26143</v>
      </c>
      <c r="K1077" s="4" t="s">
        <v>2814</v>
      </c>
      <c r="L1077" s="4" t="s">
        <v>3857</v>
      </c>
      <c r="M1077" s="4" t="s">
        <v>3858</v>
      </c>
      <c r="N1077" s="4" t="s">
        <v>4284</v>
      </c>
      <c r="O1077" s="4">
        <v>1072</v>
      </c>
      <c r="P1077" s="4"/>
      <c r="Q1077" s="4"/>
      <c r="R1077" s="4" t="s">
        <v>2727</v>
      </c>
      <c r="S1077" s="4" t="s">
        <v>2714</v>
      </c>
      <c r="T1077" s="2">
        <v>40686</v>
      </c>
      <c r="U1077" s="86" t="str">
        <f t="shared" si="180"/>
        <v>Y</v>
      </c>
      <c r="V1077" s="86" t="str">
        <f t="shared" si="185"/>
        <v>Y</v>
      </c>
      <c r="W1077" s="34">
        <v>14215</v>
      </c>
      <c r="X1077" s="4" t="s">
        <v>697</v>
      </c>
      <c r="Y1077" s="2">
        <v>40707</v>
      </c>
      <c r="Z1077" s="2">
        <v>40729</v>
      </c>
      <c r="AA1077" s="84" t="str">
        <f t="shared" si="181"/>
        <v>Y</v>
      </c>
      <c r="AB1077" s="35">
        <v>1500</v>
      </c>
      <c r="AC1077" s="15">
        <f t="shared" si="182"/>
        <v>1500</v>
      </c>
      <c r="AD1077" s="2">
        <v>40770</v>
      </c>
      <c r="AE1077" s="92" t="str">
        <f t="shared" si="183"/>
        <v>Complete</v>
      </c>
      <c r="AF1077" s="2">
        <v>40770</v>
      </c>
      <c r="AG1077" s="4" t="s">
        <v>2756</v>
      </c>
      <c r="AH1077" s="89" t="str">
        <f t="shared" si="186"/>
        <v>No Build Required</v>
      </c>
      <c r="AI1077" s="1" t="s">
        <v>4508</v>
      </c>
      <c r="AJ1077" s="1" t="s">
        <v>4508</v>
      </c>
      <c r="AK1077" s="84" t="str">
        <f>IF(Q1077="",IF(U1077="N","N/A",IF(AL1077="","TBD",IF(AL1077="N/A","N/A",IF(ISNUMBER(AL1077),"Complete","")))),"Removed")</f>
        <v>Complete</v>
      </c>
      <c r="AL1077" s="94">
        <v>40770</v>
      </c>
      <c r="AM1077" s="89" t="str">
        <f>IF(Q1077="",IF(AO1077="","TBD",IF(AO1077="N/A","N/A",IF(ISNUMBER(AO1077),"Complete","TBD"))),"N/A")</f>
        <v>Complete</v>
      </c>
      <c r="AN1077" s="2">
        <v>40941</v>
      </c>
      <c r="AO1077" s="94">
        <v>40933</v>
      </c>
      <c r="AP1077" s="97" t="str">
        <f>IF(Q1077="",IF(AK1077="Complete",IF(AM1077="TBD","Waiting on Router","Ready"),"Pending Fiber Completion"),"Removed")</f>
        <v>Ready</v>
      </c>
      <c r="AQ1077" s="2">
        <v>40941</v>
      </c>
      <c r="AR1077" s="4" t="s">
        <v>4493</v>
      </c>
      <c r="AS1077" s="7">
        <v>1</v>
      </c>
      <c r="AT1077" s="2"/>
      <c r="AU1077" s="2"/>
      <c r="AV1077" s="4"/>
    </row>
    <row r="1078" spans="1:48" ht="31.5">
      <c r="A1078" s="13"/>
      <c r="B1078" s="73" t="s">
        <v>5073</v>
      </c>
      <c r="C1078" s="73" t="s">
        <v>714</v>
      </c>
      <c r="D1078" s="73" t="s">
        <v>774</v>
      </c>
      <c r="E1078" s="4" t="s">
        <v>2724</v>
      </c>
      <c r="F1078" s="80" t="s">
        <v>4974</v>
      </c>
      <c r="G1078" s="81" t="s">
        <v>4851</v>
      </c>
      <c r="H1078" s="38" t="s">
        <v>6593</v>
      </c>
      <c r="I1078" s="5" t="s">
        <v>13</v>
      </c>
      <c r="J1078" s="5">
        <v>26143</v>
      </c>
      <c r="K1078" s="6"/>
      <c r="L1078" s="11"/>
      <c r="M1078" s="6"/>
      <c r="N1078" s="6" t="s">
        <v>6594</v>
      </c>
      <c r="O1078" s="6">
        <v>1713</v>
      </c>
      <c r="P1078" s="6"/>
      <c r="Q1078" s="11"/>
      <c r="R1078" s="11" t="s">
        <v>6595</v>
      </c>
      <c r="S1078" s="6"/>
      <c r="T1078" s="13"/>
      <c r="U1078" s="85" t="str">
        <f t="shared" si="180"/>
        <v>N</v>
      </c>
      <c r="V1078" s="85" t="str">
        <f t="shared" si="185"/>
        <v>N/A</v>
      </c>
      <c r="W1078" s="22"/>
      <c r="X1078" s="6" t="s">
        <v>4508</v>
      </c>
      <c r="Y1078" s="13"/>
      <c r="Z1078" s="13"/>
      <c r="AA1078" s="84" t="str">
        <f t="shared" si="181"/>
        <v>N/A</v>
      </c>
      <c r="AB1078" s="23">
        <v>0</v>
      </c>
      <c r="AC1078" s="15">
        <f t="shared" si="182"/>
        <v>0</v>
      </c>
      <c r="AD1078" s="13"/>
      <c r="AE1078" s="92" t="str">
        <f t="shared" si="183"/>
        <v>N/A</v>
      </c>
      <c r="AF1078" s="13"/>
      <c r="AG1078" s="6" t="s">
        <v>2756</v>
      </c>
      <c r="AH1078" s="89" t="str">
        <f t="shared" si="186"/>
        <v>No Build Required</v>
      </c>
      <c r="AI1078" s="1" t="s">
        <v>4508</v>
      </c>
      <c r="AJ1078" s="1" t="s">
        <v>4508</v>
      </c>
      <c r="AK1078" s="84" t="str">
        <f>IF(Q1078="",IF(U1078="N","N/A",IF(AL1078="","TBD",IF(AL1078="N/A","N/A",IF(ISNUMBER(AL1078),"Complete","")))),"Removed")</f>
        <v>N/A</v>
      </c>
      <c r="AL1078" s="95" t="s">
        <v>4508</v>
      </c>
      <c r="AM1078" s="89" t="str">
        <f>IF(Q1078="",IF(AO1078="","TBD",IF(AO1078="N/A","N/A",IF(ISNUMBER(AO1078),"Complete","TBD"))),"N/A")</f>
        <v>Complete</v>
      </c>
      <c r="AN1078" s="13"/>
      <c r="AO1078" s="95">
        <v>41277</v>
      </c>
      <c r="AP1078" s="97" t="str">
        <f>IF(Q1078="",IF(AK1078="N/A",IF(AM1078="TBD","Waiting on Router","Ready"),"TBD"),"Removed")</f>
        <v>Ready</v>
      </c>
      <c r="AQ1078" s="13"/>
      <c r="AR1078" s="11" t="s">
        <v>5212</v>
      </c>
      <c r="AS1078" s="11">
        <v>2</v>
      </c>
      <c r="AT1078" s="13"/>
      <c r="AU1078" s="13"/>
      <c r="AV1078" s="11"/>
    </row>
    <row r="1079" spans="1:48">
      <c r="A1079" s="1"/>
      <c r="B1079" s="72" t="s">
        <v>2667</v>
      </c>
      <c r="C1079" s="72" t="s">
        <v>198</v>
      </c>
      <c r="D1079" s="72" t="s">
        <v>1453</v>
      </c>
      <c r="E1079" s="19" t="s">
        <v>2724</v>
      </c>
      <c r="F1079" s="73" t="s">
        <v>1504</v>
      </c>
      <c r="G1079" s="72" t="s">
        <v>4852</v>
      </c>
      <c r="H1079" s="8" t="s">
        <v>1549</v>
      </c>
      <c r="I1079" s="8" t="s">
        <v>117</v>
      </c>
      <c r="J1079" s="8">
        <v>26101</v>
      </c>
      <c r="K1079" s="8" t="s">
        <v>2813</v>
      </c>
      <c r="L1079" s="4" t="s">
        <v>3661</v>
      </c>
      <c r="M1079" s="8" t="s">
        <v>3662</v>
      </c>
      <c r="N1079" s="8" t="s">
        <v>4924</v>
      </c>
      <c r="O1079" s="8">
        <v>563</v>
      </c>
      <c r="P1079" s="19" t="s">
        <v>4872</v>
      </c>
      <c r="Q1079" s="4"/>
      <c r="R1079" s="4" t="s">
        <v>2727</v>
      </c>
      <c r="S1079" s="8" t="s">
        <v>2712</v>
      </c>
      <c r="T1079" s="1">
        <v>40701</v>
      </c>
      <c r="U1079" s="84" t="str">
        <f t="shared" si="180"/>
        <v>Y</v>
      </c>
      <c r="V1079" s="84" t="str">
        <f t="shared" si="185"/>
        <v>Y</v>
      </c>
      <c r="W1079" s="32">
        <v>7053.07</v>
      </c>
      <c r="X1079" s="8" t="s">
        <v>2756</v>
      </c>
      <c r="Y1079" s="1"/>
      <c r="Z1079" s="1">
        <v>40723</v>
      </c>
      <c r="AA1079" s="84" t="str">
        <f t="shared" si="181"/>
        <v>Y</v>
      </c>
      <c r="AB1079" s="33">
        <v>1068</v>
      </c>
      <c r="AC1079" s="15">
        <f t="shared" si="182"/>
        <v>1068</v>
      </c>
      <c r="AD1079" s="1">
        <v>40878</v>
      </c>
      <c r="AE1079" s="92" t="str">
        <f t="shared" si="183"/>
        <v>Complete</v>
      </c>
      <c r="AF1079" s="1">
        <v>40852</v>
      </c>
      <c r="AG1079" s="8" t="s">
        <v>2756</v>
      </c>
      <c r="AH1079" s="89" t="str">
        <f t="shared" si="186"/>
        <v>No Build Required</v>
      </c>
      <c r="AI1079" s="1" t="s">
        <v>4508</v>
      </c>
      <c r="AJ1079" s="1" t="s">
        <v>4508</v>
      </c>
      <c r="AK1079" s="84" t="str">
        <f>IF(Q1079="",IF(U1079="N","N/A",IF(AL1079="","TBD",IF(AL1079="N/A","N/A",IF(ISNUMBER(AL1079),"Complete","")))),"Removed")</f>
        <v>Complete</v>
      </c>
      <c r="AL1079" s="93">
        <v>40852</v>
      </c>
      <c r="AM1079" s="89" t="str">
        <f>IF(Q1079="",IF(AO1079="","TBD",IF(AO1079="N/A","N/A",IF(ISNUMBER(AO1079),"Complete","TBD"))),"N/A")</f>
        <v>Complete</v>
      </c>
      <c r="AN1079" s="1"/>
      <c r="AO1079" s="93">
        <v>41169</v>
      </c>
      <c r="AP1079" s="97" t="str">
        <f>IF(Q1079="",IF(AK1079="Complete",IF(AM1079="TBD","Waiting on Router","Ready"),"Pending Fiber Completion"),"Removed")</f>
        <v>Ready</v>
      </c>
      <c r="AQ1079" s="1"/>
      <c r="AR1079" s="4" t="s">
        <v>4555</v>
      </c>
      <c r="AS1079" s="9">
        <v>1</v>
      </c>
      <c r="AT1079" s="1"/>
      <c r="AU1079" s="1"/>
      <c r="AV1079" s="4"/>
    </row>
    <row r="1080" spans="1:48" ht="78.75">
      <c r="A1080" s="2"/>
      <c r="B1080" s="73" t="s">
        <v>2668</v>
      </c>
      <c r="C1080" s="73" t="s">
        <v>198</v>
      </c>
      <c r="D1080" s="73" t="s">
        <v>762</v>
      </c>
      <c r="E1080" s="54" t="s">
        <v>2724</v>
      </c>
      <c r="F1080" s="73" t="s">
        <v>1721</v>
      </c>
      <c r="G1080" s="73" t="s">
        <v>4854</v>
      </c>
      <c r="H1080" s="4" t="s">
        <v>4708</v>
      </c>
      <c r="I1080" s="4" t="s">
        <v>117</v>
      </c>
      <c r="J1080" s="4">
        <v>26101</v>
      </c>
      <c r="K1080" s="4" t="s">
        <v>2812</v>
      </c>
      <c r="L1080" s="4" t="s">
        <v>3998</v>
      </c>
      <c r="M1080" s="4"/>
      <c r="N1080" s="4"/>
      <c r="O1080" s="4"/>
      <c r="P1080" s="54"/>
      <c r="Q1080" s="4"/>
      <c r="R1080" s="4" t="s">
        <v>2727</v>
      </c>
      <c r="S1080" s="4" t="s">
        <v>1727</v>
      </c>
      <c r="T1080" s="2">
        <v>40701</v>
      </c>
      <c r="U1080" s="101" t="str">
        <f t="shared" si="180"/>
        <v>Y</v>
      </c>
      <c r="V1080" s="101" t="str">
        <f t="shared" si="185"/>
        <v>Y</v>
      </c>
      <c r="W1080" s="34">
        <v>21825.200000000001</v>
      </c>
      <c r="X1080" s="4" t="s">
        <v>2756</v>
      </c>
      <c r="Y1080" s="2"/>
      <c r="Z1080" s="2">
        <v>40723</v>
      </c>
      <c r="AA1080" s="84" t="str">
        <f t="shared" si="181"/>
        <v>Y</v>
      </c>
      <c r="AB1080" s="35">
        <v>4893</v>
      </c>
      <c r="AC1080" s="15">
        <f t="shared" si="182"/>
        <v>4893</v>
      </c>
      <c r="AD1080" s="2">
        <v>40969</v>
      </c>
      <c r="AE1080" s="92" t="str">
        <f t="shared" si="183"/>
        <v>Complete</v>
      </c>
      <c r="AF1080" s="2">
        <v>40833</v>
      </c>
      <c r="AG1080" s="4" t="s">
        <v>697</v>
      </c>
      <c r="AH1080" s="89" t="str">
        <f t="shared" si="186"/>
        <v>Complete</v>
      </c>
      <c r="AI1080" s="2" t="s">
        <v>4508</v>
      </c>
      <c r="AJ1080" s="2">
        <v>40987</v>
      </c>
      <c r="AK1080" s="84" t="str">
        <f>IF(Q1080="",IF(U1080="N","N/A",IF(AL1080="","TBD",IF(AL1080="N/A","N/A",IF(ISNUMBER(AL1080),"Complete","")))),"Removed")</f>
        <v>Complete</v>
      </c>
      <c r="AL1080" s="94">
        <v>40833</v>
      </c>
      <c r="AM1080" s="89" t="str">
        <f>IF(Q1080="",IF(AO1080="","TBD",IF(AO1080="N/A","N/A",IF(ISNUMBER(AO1080),"Complete","TBD"))),"N/A")</f>
        <v>TBD</v>
      </c>
      <c r="AN1080" s="2"/>
      <c r="AO1080" s="94"/>
      <c r="AP1080" s="97" t="str">
        <f>IF(Q1080="",IF(AK1080="Complete",IF(AM1080="TBD","Ready","Ready"),"Pending Fiber Completion"),"Removed")</f>
        <v>Ready</v>
      </c>
      <c r="AQ1080" s="2"/>
      <c r="AR1080" s="4" t="s">
        <v>5235</v>
      </c>
      <c r="AS1080" s="7">
        <v>1</v>
      </c>
      <c r="AT1080" s="2"/>
      <c r="AU1080" s="2"/>
      <c r="AV1080" s="4"/>
    </row>
    <row r="1081" spans="1:48">
      <c r="A1081" s="2"/>
      <c r="B1081" s="73" t="s">
        <v>2669</v>
      </c>
      <c r="C1081" s="73" t="s">
        <v>198</v>
      </c>
      <c r="D1081" s="73" t="s">
        <v>762</v>
      </c>
      <c r="E1081" s="4" t="s">
        <v>2724</v>
      </c>
      <c r="F1081" s="73" t="s">
        <v>1722</v>
      </c>
      <c r="G1081" s="73" t="s">
        <v>4852</v>
      </c>
      <c r="H1081" s="4" t="s">
        <v>2751</v>
      </c>
      <c r="I1081" s="4" t="s">
        <v>117</v>
      </c>
      <c r="J1081" s="4">
        <v>26101</v>
      </c>
      <c r="K1081" s="4" t="s">
        <v>1447</v>
      </c>
      <c r="L1081" s="4" t="s">
        <v>3999</v>
      </c>
      <c r="M1081" s="4"/>
      <c r="N1081" s="4" t="s">
        <v>4544</v>
      </c>
      <c r="O1081" s="4">
        <v>638</v>
      </c>
      <c r="P1081" s="4" t="s">
        <v>4862</v>
      </c>
      <c r="Q1081" s="4"/>
      <c r="R1081" s="4" t="s">
        <v>2727</v>
      </c>
      <c r="S1081" s="4" t="s">
        <v>1727</v>
      </c>
      <c r="T1081" s="2">
        <v>40701</v>
      </c>
      <c r="U1081" s="86" t="str">
        <f t="shared" ref="U1081:U1106" si="187">IF(T1081="","N","Y")</f>
        <v>Y</v>
      </c>
      <c r="V1081" s="86" t="str">
        <f t="shared" si="185"/>
        <v>Y</v>
      </c>
      <c r="W1081" s="34">
        <v>42131.97</v>
      </c>
      <c r="X1081" s="4" t="s">
        <v>2756</v>
      </c>
      <c r="Y1081" s="2"/>
      <c r="Z1081" s="2">
        <v>40723</v>
      </c>
      <c r="AA1081" s="84" t="str">
        <f t="shared" ref="AA1081:AA1129" si="188">IF(V1081="N/A","N/A",IF(Z1081="","N","Y"))</f>
        <v>Y</v>
      </c>
      <c r="AB1081" s="35">
        <v>10983</v>
      </c>
      <c r="AC1081" s="15">
        <f t="shared" ref="AC1081:AC1129" si="189">IF(U1081="N",0,IF(AB1081="","TBD",IF(AB1081="N/A",0,IF(ISNUMBER(AB1081)=TRUE,AB1081,"Included"))))</f>
        <v>10983</v>
      </c>
      <c r="AD1081" s="2">
        <v>40834</v>
      </c>
      <c r="AE1081" s="92" t="str">
        <f t="shared" ref="AE1081:AE1129" si="190">IF(Q1081="",IF(U1081="N","N/A",IF(AD1081="N/A","N/A",IF(AD1081="","TBD",IF(ISNUMBER(AF1081),"Complete","Complete")))),"""Removed")</f>
        <v>Complete</v>
      </c>
      <c r="AF1081" s="2">
        <v>40833</v>
      </c>
      <c r="AG1081" s="4" t="s">
        <v>2756</v>
      </c>
      <c r="AH1081" s="89" t="str">
        <f t="shared" si="186"/>
        <v>No Build Required</v>
      </c>
      <c r="AI1081" s="1" t="s">
        <v>4508</v>
      </c>
      <c r="AJ1081" s="1" t="s">
        <v>4508</v>
      </c>
      <c r="AK1081" s="84" t="str">
        <f>IF(Q1081="",IF(U1081="N","N/A",IF(AL1081="","TBD",IF(AL1081="N/A","N/A",IF(ISNUMBER(AL1081),"Complete","")))),"Removed")</f>
        <v>Complete</v>
      </c>
      <c r="AL1081" s="94">
        <v>40834</v>
      </c>
      <c r="AM1081" s="89" t="str">
        <f>IF(Q1081="",IF(AO1081="","TBD",IF(AO1081="N/A","N/A",IF(ISNUMBER(AO1081),"Complete","TBD"))),"N/A")</f>
        <v>Complete</v>
      </c>
      <c r="AN1081" s="2"/>
      <c r="AO1081" s="94">
        <v>41046</v>
      </c>
      <c r="AP1081" s="97" t="str">
        <f>IF(Q1081="",IF(AK1081="Complete",IF(AM1081="TBD","Waiting on Router","Ready"),"Pending Fiber Completion"),"Removed")</f>
        <v>Ready</v>
      </c>
      <c r="AQ1081" s="2"/>
      <c r="AR1081" s="4"/>
      <c r="AS1081" s="7">
        <v>1</v>
      </c>
      <c r="AT1081" s="2"/>
      <c r="AU1081" s="2"/>
      <c r="AV1081" s="4"/>
    </row>
    <row r="1082" spans="1:48">
      <c r="A1082" s="1"/>
      <c r="B1082" s="72" t="s">
        <v>2670</v>
      </c>
      <c r="C1082" s="72" t="s">
        <v>198</v>
      </c>
      <c r="D1082" s="72" t="s">
        <v>1426</v>
      </c>
      <c r="E1082" s="19" t="s">
        <v>2724</v>
      </c>
      <c r="F1082" s="73" t="s">
        <v>1441</v>
      </c>
      <c r="G1082" s="72" t="s">
        <v>4852</v>
      </c>
      <c r="H1082" s="8" t="s">
        <v>1442</v>
      </c>
      <c r="I1082" s="8" t="s">
        <v>526</v>
      </c>
      <c r="J1082" s="8">
        <v>26105</v>
      </c>
      <c r="K1082" s="8" t="s">
        <v>2811</v>
      </c>
      <c r="L1082" s="4" t="s">
        <v>4034</v>
      </c>
      <c r="M1082" s="8"/>
      <c r="N1082" s="8" t="s">
        <v>4521</v>
      </c>
      <c r="O1082" s="8">
        <v>482</v>
      </c>
      <c r="P1082" s="19"/>
      <c r="Q1082" s="4"/>
      <c r="R1082" s="4" t="s">
        <v>2727</v>
      </c>
      <c r="S1082" s="8" t="s">
        <v>1727</v>
      </c>
      <c r="T1082" s="1">
        <v>40701</v>
      </c>
      <c r="U1082" s="84" t="str">
        <f t="shared" si="187"/>
        <v>Y</v>
      </c>
      <c r="V1082" s="84" t="str">
        <f t="shared" si="185"/>
        <v>Y</v>
      </c>
      <c r="W1082" s="32">
        <v>15196.3</v>
      </c>
      <c r="X1082" s="8" t="s">
        <v>2756</v>
      </c>
      <c r="Y1082" s="1"/>
      <c r="Z1082" s="1">
        <v>40800</v>
      </c>
      <c r="AA1082" s="84" t="str">
        <f t="shared" si="188"/>
        <v>Y</v>
      </c>
      <c r="AB1082" s="33">
        <v>3730</v>
      </c>
      <c r="AC1082" s="15">
        <f t="shared" si="189"/>
        <v>3730</v>
      </c>
      <c r="AD1082" s="1">
        <v>40969</v>
      </c>
      <c r="AE1082" s="92" t="str">
        <f t="shared" si="190"/>
        <v>Complete</v>
      </c>
      <c r="AF1082" s="1">
        <v>40835</v>
      </c>
      <c r="AG1082" s="8" t="s">
        <v>697</v>
      </c>
      <c r="AH1082" s="89" t="str">
        <f t="shared" si="186"/>
        <v>Complete</v>
      </c>
      <c r="AI1082" s="1">
        <v>41031</v>
      </c>
      <c r="AJ1082" s="1">
        <v>41001</v>
      </c>
      <c r="AK1082" s="84" t="str">
        <f>IF(Q1082="",IF(U1082="N","N/A",IF(AL1082="","TBD",IF(AL1082="N/A","N/A",IF(ISNUMBER(AL1082),"Complete","")))),"Removed")</f>
        <v>Complete</v>
      </c>
      <c r="AL1082" s="94">
        <v>41015</v>
      </c>
      <c r="AM1082" s="89" t="str">
        <f>IF(Q1082="",IF(AO1082="","TBD",IF(AO1082="N/A","N/A",IF(ISNUMBER(AO1082),"Complete","TBD"))),"N/A")</f>
        <v>Complete</v>
      </c>
      <c r="AN1082" s="1"/>
      <c r="AO1082" s="93">
        <v>41240</v>
      </c>
      <c r="AP1082" s="97" t="str">
        <f>IF(Q1082="",IF(AK1082="Complete",IF(AM1082="TBD","Waiting on Router","Ready"),"Pending Fiber Completion"),"Removed")</f>
        <v>Ready</v>
      </c>
      <c r="AQ1082" s="1"/>
      <c r="AR1082" s="4"/>
      <c r="AS1082" s="9">
        <v>1</v>
      </c>
      <c r="AT1082" s="1"/>
      <c r="AU1082" s="1"/>
      <c r="AV1082" s="4"/>
    </row>
    <row r="1083" spans="1:48">
      <c r="A1083" s="2"/>
      <c r="B1083" s="73" t="s">
        <v>2671</v>
      </c>
      <c r="C1083" s="73" t="s">
        <v>198</v>
      </c>
      <c r="D1083" s="73" t="s">
        <v>774</v>
      </c>
      <c r="E1083" s="3" t="s">
        <v>2724</v>
      </c>
      <c r="F1083" s="73" t="s">
        <v>1387</v>
      </c>
      <c r="G1083" s="73" t="s">
        <v>4851</v>
      </c>
      <c r="H1083" s="4" t="s">
        <v>6596</v>
      </c>
      <c r="I1083" s="4" t="s">
        <v>117</v>
      </c>
      <c r="J1083" s="4">
        <v>26101</v>
      </c>
      <c r="K1083" s="4" t="s">
        <v>6597</v>
      </c>
      <c r="L1083" s="4" t="s">
        <v>3755</v>
      </c>
      <c r="M1083" s="4" t="s">
        <v>3756</v>
      </c>
      <c r="N1083" s="4" t="s">
        <v>6598</v>
      </c>
      <c r="O1083" s="4">
        <v>248</v>
      </c>
      <c r="P1083" s="3"/>
      <c r="Q1083" s="4"/>
      <c r="R1083" s="4" t="s">
        <v>4071</v>
      </c>
      <c r="S1083" s="4" t="s">
        <v>2713</v>
      </c>
      <c r="T1083" s="2"/>
      <c r="U1083" s="77" t="str">
        <f t="shared" si="187"/>
        <v>N</v>
      </c>
      <c r="V1083" s="77" t="str">
        <f t="shared" si="185"/>
        <v>N/A</v>
      </c>
      <c r="W1083" s="34"/>
      <c r="X1083" s="6" t="s">
        <v>4508</v>
      </c>
      <c r="Y1083" s="2"/>
      <c r="Z1083" s="2"/>
      <c r="AA1083" s="84" t="str">
        <f t="shared" si="188"/>
        <v>N/A</v>
      </c>
      <c r="AB1083" s="23">
        <v>0</v>
      </c>
      <c r="AC1083" s="15">
        <f t="shared" si="189"/>
        <v>0</v>
      </c>
      <c r="AD1083" s="2"/>
      <c r="AE1083" s="92" t="str">
        <f t="shared" si="190"/>
        <v>N/A</v>
      </c>
      <c r="AF1083" s="2"/>
      <c r="AG1083" s="4" t="s">
        <v>2756</v>
      </c>
      <c r="AH1083" s="89" t="str">
        <f t="shared" si="186"/>
        <v>No Build Required</v>
      </c>
      <c r="AI1083" s="2" t="s">
        <v>4508</v>
      </c>
      <c r="AJ1083" s="2" t="s">
        <v>4508</v>
      </c>
      <c r="AK1083" s="84" t="str">
        <f>IF(Q1083="",IF(U1083="N","N/A",IF(AL1083="","TBD",IF(AL1083="N/A","N/A",IF(ISNUMBER(AL1083),"Complete","")))),"Removed")</f>
        <v>N/A</v>
      </c>
      <c r="AL1083" s="93" t="s">
        <v>4508</v>
      </c>
      <c r="AM1083" s="89" t="str">
        <f>IF(Q1083="",IF(AO1083="","TBD",IF(AO1083="N/A","N/A",IF(ISNUMBER(AO1083),"Complete","TBD"))),"N/A")</f>
        <v>Complete</v>
      </c>
      <c r="AN1083" s="2">
        <v>40948</v>
      </c>
      <c r="AO1083" s="94">
        <v>40948</v>
      </c>
      <c r="AP1083" s="97" t="str">
        <f>IF(Q1083="",IF(AK1083="N/A",IF(AM1083="TBD","Waiting on Router","Ready"),"TBD"),"Removed")</f>
        <v>Ready</v>
      </c>
      <c r="AQ1083" s="2">
        <v>40948</v>
      </c>
      <c r="AR1083" s="4"/>
      <c r="AS1083" s="7">
        <v>1</v>
      </c>
      <c r="AT1083" s="2"/>
      <c r="AU1083" s="2"/>
      <c r="AV1083" s="4"/>
    </row>
    <row r="1084" spans="1:48">
      <c r="A1084" s="1"/>
      <c r="B1084" s="72" t="s">
        <v>2672</v>
      </c>
      <c r="C1084" s="72" t="s">
        <v>198</v>
      </c>
      <c r="D1084" s="72" t="s">
        <v>774</v>
      </c>
      <c r="E1084" s="18" t="s">
        <v>2724</v>
      </c>
      <c r="F1084" s="73" t="s">
        <v>6918</v>
      </c>
      <c r="G1084" s="72" t="s">
        <v>4852</v>
      </c>
      <c r="H1084" s="8" t="s">
        <v>1414</v>
      </c>
      <c r="I1084" s="8" t="s">
        <v>117</v>
      </c>
      <c r="J1084" s="8">
        <v>26101</v>
      </c>
      <c r="K1084" s="8" t="s">
        <v>2810</v>
      </c>
      <c r="L1084" s="4" t="s">
        <v>3755</v>
      </c>
      <c r="M1084" s="8" t="s">
        <v>3756</v>
      </c>
      <c r="N1084" s="8" t="s">
        <v>3467</v>
      </c>
      <c r="O1084" s="8">
        <v>250</v>
      </c>
      <c r="P1084" s="18"/>
      <c r="Q1084" s="4"/>
      <c r="R1084" s="4" t="s">
        <v>2727</v>
      </c>
      <c r="S1084" s="8" t="s">
        <v>2713</v>
      </c>
      <c r="T1084" s="1">
        <v>40701</v>
      </c>
      <c r="U1084" s="85" t="str">
        <f t="shared" si="187"/>
        <v>Y</v>
      </c>
      <c r="V1084" s="85" t="str">
        <f t="shared" si="185"/>
        <v>Y</v>
      </c>
      <c r="W1084" s="32">
        <v>7424.16</v>
      </c>
      <c r="X1084" s="8" t="s">
        <v>2756</v>
      </c>
      <c r="Y1084" s="1"/>
      <c r="Z1084" s="1">
        <v>40723</v>
      </c>
      <c r="AA1084" s="84" t="str">
        <f t="shared" si="188"/>
        <v>Y</v>
      </c>
      <c r="AB1084" s="33">
        <v>2817</v>
      </c>
      <c r="AC1084" s="15">
        <f t="shared" si="189"/>
        <v>2817</v>
      </c>
      <c r="AD1084" s="1">
        <v>40773</v>
      </c>
      <c r="AE1084" s="92" t="str">
        <f t="shared" si="190"/>
        <v>Complete</v>
      </c>
      <c r="AF1084" s="1">
        <v>40773</v>
      </c>
      <c r="AG1084" s="8" t="s">
        <v>2756</v>
      </c>
      <c r="AH1084" s="89" t="str">
        <f t="shared" si="186"/>
        <v>No Build Required</v>
      </c>
      <c r="AI1084" s="1" t="s">
        <v>4508</v>
      </c>
      <c r="AJ1084" s="1" t="s">
        <v>4508</v>
      </c>
      <c r="AK1084" s="84" t="str">
        <f>IF(Q1084="",IF(U1084="N","N/A",IF(AL1084="","TBD",IF(AL1084="N/A","N/A",IF(ISNUMBER(AL1084),"Complete","")))),"Removed")</f>
        <v>Complete</v>
      </c>
      <c r="AL1084" s="93">
        <v>40773</v>
      </c>
      <c r="AM1084" s="89" t="str">
        <f>IF(Q1084="",IF(AO1084="","TBD",IF(AO1084="N/A","N/A",IF(ISNUMBER(AO1084),"Complete","TBD"))),"N/A")</f>
        <v>Complete</v>
      </c>
      <c r="AN1084" s="1">
        <v>41047</v>
      </c>
      <c r="AO1084" s="93">
        <v>41198</v>
      </c>
      <c r="AP1084" s="97" t="str">
        <f>IF(Q1084="",IF(AK1084="Complete",IF(AM1084="TBD","Waiting on Router","Ready"),"Pending Fiber Completion"),"Removed")</f>
        <v>Ready</v>
      </c>
      <c r="AQ1084" s="1">
        <v>41047</v>
      </c>
      <c r="AR1084" s="4" t="s">
        <v>6683</v>
      </c>
      <c r="AS1084" s="9">
        <v>1</v>
      </c>
      <c r="AT1084" s="1"/>
      <c r="AU1084" s="1"/>
      <c r="AV1084" s="4"/>
    </row>
    <row r="1085" spans="1:48">
      <c r="A1085" s="1"/>
      <c r="B1085" s="72" t="s">
        <v>2673</v>
      </c>
      <c r="C1085" s="72" t="s">
        <v>198</v>
      </c>
      <c r="D1085" s="72" t="s">
        <v>774</v>
      </c>
      <c r="E1085" s="18" t="s">
        <v>2724</v>
      </c>
      <c r="F1085" s="73" t="s">
        <v>6919</v>
      </c>
      <c r="G1085" s="72" t="s">
        <v>4852</v>
      </c>
      <c r="H1085" s="8" t="s">
        <v>1417</v>
      </c>
      <c r="I1085" s="8" t="s">
        <v>1418</v>
      </c>
      <c r="J1085" s="8">
        <v>26180</v>
      </c>
      <c r="K1085" s="8" t="s">
        <v>2809</v>
      </c>
      <c r="L1085" s="4" t="s">
        <v>3755</v>
      </c>
      <c r="M1085" s="8" t="s">
        <v>3756</v>
      </c>
      <c r="N1085" s="8" t="s">
        <v>3468</v>
      </c>
      <c r="O1085" s="8">
        <v>251</v>
      </c>
      <c r="P1085" s="18"/>
      <c r="Q1085" s="4"/>
      <c r="R1085" s="4" t="s">
        <v>2727</v>
      </c>
      <c r="S1085" s="8" t="s">
        <v>2713</v>
      </c>
      <c r="T1085" s="1">
        <v>40702</v>
      </c>
      <c r="U1085" s="85" t="str">
        <f t="shared" si="187"/>
        <v>Y</v>
      </c>
      <c r="V1085" s="85" t="str">
        <f t="shared" si="185"/>
        <v>Y</v>
      </c>
      <c r="W1085" s="32">
        <v>81402.41</v>
      </c>
      <c r="X1085" s="8" t="s">
        <v>2756</v>
      </c>
      <c r="Y1085" s="1"/>
      <c r="Z1085" s="1">
        <v>40800</v>
      </c>
      <c r="AA1085" s="84" t="str">
        <f t="shared" si="188"/>
        <v>Y</v>
      </c>
      <c r="AB1085" s="33">
        <v>10197</v>
      </c>
      <c r="AC1085" s="15">
        <f t="shared" si="189"/>
        <v>10197</v>
      </c>
      <c r="AD1085" s="1">
        <v>40969</v>
      </c>
      <c r="AE1085" s="92" t="str">
        <f t="shared" si="190"/>
        <v>Complete</v>
      </c>
      <c r="AF1085" s="1">
        <v>40968</v>
      </c>
      <c r="AG1085" s="8" t="s">
        <v>697</v>
      </c>
      <c r="AH1085" s="89" t="str">
        <f t="shared" si="186"/>
        <v>Complete</v>
      </c>
      <c r="AI1085" s="1">
        <v>41351</v>
      </c>
      <c r="AJ1085" s="1">
        <v>41456</v>
      </c>
      <c r="AK1085" s="84" t="str">
        <f>IF(Q1085="",IF(U1085="N","N/A",IF(AL1085="","TBD",IF(AL1085="N/A","N/A",IF(ISNUMBER(AL1085),"Complete","")))),"Removed")</f>
        <v>Complete</v>
      </c>
      <c r="AL1085" s="94">
        <v>40968</v>
      </c>
      <c r="AM1085" s="89" t="str">
        <f>IF(Q1085="",IF(AO1085="","TBD",IF(AO1085="N/A","N/A",IF(ISNUMBER(AO1085),"Complete","TBD"))),"N/A")</f>
        <v>Complete</v>
      </c>
      <c r="AN1085" s="1">
        <v>41047</v>
      </c>
      <c r="AO1085" s="93">
        <v>41194</v>
      </c>
      <c r="AP1085" s="97" t="str">
        <f>IF(Q1085="",IF(AK1085="Complete",IF(AM1085="TBD","Waiting on Router","Ready"),"Pending Fiber Completion"),"Removed")</f>
        <v>Ready</v>
      </c>
      <c r="AQ1085" s="1">
        <v>41047</v>
      </c>
      <c r="AR1085" s="4"/>
      <c r="AS1085" s="9">
        <v>1</v>
      </c>
      <c r="AT1085" s="1"/>
      <c r="AU1085" s="1"/>
      <c r="AV1085" s="4"/>
    </row>
    <row r="1086" spans="1:48">
      <c r="A1086" s="2"/>
      <c r="B1086" s="73" t="s">
        <v>2674</v>
      </c>
      <c r="C1086" s="73" t="s">
        <v>198</v>
      </c>
      <c r="D1086" s="73" t="s">
        <v>763</v>
      </c>
      <c r="E1086" s="4" t="s">
        <v>2724</v>
      </c>
      <c r="F1086" s="73" t="s">
        <v>483</v>
      </c>
      <c r="G1086" s="73" t="s">
        <v>4852</v>
      </c>
      <c r="H1086" s="4" t="s">
        <v>484</v>
      </c>
      <c r="I1086" s="4" t="s">
        <v>117</v>
      </c>
      <c r="J1086" s="4"/>
      <c r="K1086" s="4" t="s">
        <v>2808</v>
      </c>
      <c r="L1086" s="4"/>
      <c r="M1086" s="4"/>
      <c r="N1086" s="4" t="s">
        <v>4171</v>
      </c>
      <c r="O1086" s="4">
        <v>672</v>
      </c>
      <c r="P1086" s="4"/>
      <c r="Q1086" s="4"/>
      <c r="R1086" s="4" t="s">
        <v>2727</v>
      </c>
      <c r="S1086" s="4" t="s">
        <v>2712</v>
      </c>
      <c r="T1086" s="2">
        <v>40701</v>
      </c>
      <c r="U1086" s="86" t="str">
        <f t="shared" si="187"/>
        <v>Y</v>
      </c>
      <c r="V1086" s="86" t="str">
        <f t="shared" si="185"/>
        <v>Y</v>
      </c>
      <c r="W1086" s="34">
        <v>6160.17</v>
      </c>
      <c r="X1086" s="4" t="s">
        <v>2756</v>
      </c>
      <c r="Y1086" s="2"/>
      <c r="Z1086" s="2">
        <v>40723</v>
      </c>
      <c r="AA1086" s="84" t="str">
        <f t="shared" si="188"/>
        <v>Y</v>
      </c>
      <c r="AB1086" s="35">
        <v>1188</v>
      </c>
      <c r="AC1086" s="15">
        <f t="shared" si="189"/>
        <v>1188</v>
      </c>
      <c r="AD1086" s="2">
        <v>40940</v>
      </c>
      <c r="AE1086" s="92" t="str">
        <f t="shared" si="190"/>
        <v>Complete</v>
      </c>
      <c r="AF1086" s="2">
        <v>40931</v>
      </c>
      <c r="AG1086" s="4" t="s">
        <v>2756</v>
      </c>
      <c r="AH1086" s="89" t="str">
        <f t="shared" si="186"/>
        <v>No Build Required</v>
      </c>
      <c r="AI1086" s="1" t="s">
        <v>4508</v>
      </c>
      <c r="AJ1086" s="1" t="s">
        <v>4508</v>
      </c>
      <c r="AK1086" s="84" t="str">
        <f>IF(Q1086="",IF(U1086="N","N/A",IF(AL1086="","TBD",IF(AL1086="N/A","N/A",IF(ISNUMBER(AL1086),"Complete","")))),"Removed")</f>
        <v>Complete</v>
      </c>
      <c r="AL1086" s="94">
        <v>40931</v>
      </c>
      <c r="AM1086" s="89" t="str">
        <f>IF(Q1086="",IF(AO1086="","TBD",IF(AO1086="N/A","N/A",IF(ISNUMBER(AO1086),"Complete","TBD"))),"N/A")</f>
        <v>Complete</v>
      </c>
      <c r="AN1086" s="2">
        <v>40933</v>
      </c>
      <c r="AO1086" s="94">
        <v>40773</v>
      </c>
      <c r="AP1086" s="97" t="str">
        <f>IF(Q1086="",IF(AK1086="Complete",IF(AM1086="TBD","Waiting on Router","Ready"),"Pending Fiber Completion"),"Removed")</f>
        <v>Ready</v>
      </c>
      <c r="AQ1086" s="2">
        <v>40934</v>
      </c>
      <c r="AR1086" s="4"/>
      <c r="AS1086" s="7">
        <v>1</v>
      </c>
      <c r="AT1086" s="2"/>
      <c r="AU1086" s="2"/>
      <c r="AV1086" s="4"/>
    </row>
    <row r="1087" spans="1:48">
      <c r="A1087" s="2"/>
      <c r="B1087" s="73" t="s">
        <v>2675</v>
      </c>
      <c r="C1087" s="73" t="s">
        <v>198</v>
      </c>
      <c r="D1087" s="73" t="s">
        <v>763</v>
      </c>
      <c r="E1087" s="4" t="s">
        <v>2724</v>
      </c>
      <c r="F1087" s="73" t="s">
        <v>485</v>
      </c>
      <c r="G1087" s="73" t="s">
        <v>4852</v>
      </c>
      <c r="H1087" s="4" t="s">
        <v>486</v>
      </c>
      <c r="I1087" s="4" t="s">
        <v>117</v>
      </c>
      <c r="J1087" s="4"/>
      <c r="K1087" s="4" t="s">
        <v>2807</v>
      </c>
      <c r="L1087" s="4"/>
      <c r="M1087" s="4"/>
      <c r="N1087" s="4" t="s">
        <v>4197</v>
      </c>
      <c r="O1087" s="4">
        <v>756</v>
      </c>
      <c r="P1087" s="4"/>
      <c r="Q1087" s="4"/>
      <c r="R1087" s="4" t="s">
        <v>2727</v>
      </c>
      <c r="S1087" s="4" t="s">
        <v>2712</v>
      </c>
      <c r="T1087" s="2">
        <v>40690</v>
      </c>
      <c r="U1087" s="86" t="str">
        <f t="shared" si="187"/>
        <v>Y</v>
      </c>
      <c r="V1087" s="86" t="str">
        <f t="shared" si="185"/>
        <v>Y</v>
      </c>
      <c r="W1087" s="34">
        <v>8496.48</v>
      </c>
      <c r="X1087" s="4" t="s">
        <v>697</v>
      </c>
      <c r="Y1087" s="2">
        <v>40707</v>
      </c>
      <c r="Z1087" s="2">
        <v>40800</v>
      </c>
      <c r="AA1087" s="84" t="str">
        <f t="shared" si="188"/>
        <v>Y</v>
      </c>
      <c r="AB1087" s="35">
        <v>858</v>
      </c>
      <c r="AC1087" s="15">
        <f t="shared" si="189"/>
        <v>858</v>
      </c>
      <c r="AD1087" s="2">
        <v>40969</v>
      </c>
      <c r="AE1087" s="92" t="str">
        <f t="shared" si="190"/>
        <v>Complete</v>
      </c>
      <c r="AF1087" s="2">
        <v>40836</v>
      </c>
      <c r="AG1087" s="4" t="s">
        <v>697</v>
      </c>
      <c r="AH1087" s="89" t="str">
        <f t="shared" si="186"/>
        <v>Complete</v>
      </c>
      <c r="AI1087" s="2">
        <v>41037</v>
      </c>
      <c r="AJ1087" s="2">
        <v>41001</v>
      </c>
      <c r="AK1087" s="84" t="str">
        <f>IF(Q1087="",IF(U1087="N","N/A",IF(AL1087="","TBD",IF(AL1087="N/A","N/A",IF(ISNUMBER(AL1087),"Complete","")))),"Removed")</f>
        <v>Complete</v>
      </c>
      <c r="AL1087" s="94">
        <v>41012</v>
      </c>
      <c r="AM1087" s="89" t="str">
        <f>IF(Q1087="",IF(AO1087="","TBD",IF(AO1087="N/A","N/A",IF(ISNUMBER(AO1087),"Complete","TBD"))),"N/A")</f>
        <v>Complete</v>
      </c>
      <c r="AN1087" s="2">
        <v>41018</v>
      </c>
      <c r="AO1087" s="94">
        <v>40974</v>
      </c>
      <c r="AP1087" s="97" t="str">
        <f>IF(Q1087="",IF(AK1087="Complete",IF(AM1087="TBD","Waiting on Router","Ready"),"Pending Fiber Completion"),"Removed")</f>
        <v>Ready</v>
      </c>
      <c r="AQ1087" s="2">
        <v>41018</v>
      </c>
      <c r="AR1087" s="4"/>
      <c r="AS1087" s="7">
        <v>1</v>
      </c>
      <c r="AT1087" s="2"/>
      <c r="AU1087" s="2"/>
      <c r="AV1087" s="4"/>
    </row>
    <row r="1088" spans="1:48">
      <c r="A1088" s="2"/>
      <c r="B1088" s="73" t="s">
        <v>2676</v>
      </c>
      <c r="C1088" s="73" t="s">
        <v>198</v>
      </c>
      <c r="D1088" s="73" t="s">
        <v>763</v>
      </c>
      <c r="E1088" s="4" t="s">
        <v>2724</v>
      </c>
      <c r="F1088" s="73" t="s">
        <v>521</v>
      </c>
      <c r="G1088" s="73" t="s">
        <v>4852</v>
      </c>
      <c r="H1088" s="4" t="s">
        <v>522</v>
      </c>
      <c r="I1088" s="4" t="s">
        <v>523</v>
      </c>
      <c r="J1088" s="4"/>
      <c r="K1088" s="4" t="s">
        <v>2806</v>
      </c>
      <c r="L1088" s="4"/>
      <c r="M1088" s="4"/>
      <c r="N1088" s="4" t="s">
        <v>4210</v>
      </c>
      <c r="O1088" s="4">
        <v>716</v>
      </c>
      <c r="P1088" s="4"/>
      <c r="Q1088" s="4"/>
      <c r="R1088" s="4" t="s">
        <v>2727</v>
      </c>
      <c r="S1088" s="4" t="s">
        <v>2712</v>
      </c>
      <c r="T1088" s="2">
        <v>40702</v>
      </c>
      <c r="U1088" s="86" t="str">
        <f t="shared" si="187"/>
        <v>Y</v>
      </c>
      <c r="V1088" s="86" t="str">
        <f t="shared" si="185"/>
        <v>Y</v>
      </c>
      <c r="W1088" s="34">
        <v>45114.09</v>
      </c>
      <c r="X1088" s="4" t="s">
        <v>2756</v>
      </c>
      <c r="Y1088" s="2"/>
      <c r="Z1088" s="2">
        <v>40723</v>
      </c>
      <c r="AA1088" s="84" t="str">
        <f t="shared" si="188"/>
        <v>Y</v>
      </c>
      <c r="AB1088" s="35">
        <v>14723</v>
      </c>
      <c r="AC1088" s="15">
        <f t="shared" si="189"/>
        <v>14723</v>
      </c>
      <c r="AD1088" s="2">
        <v>40969</v>
      </c>
      <c r="AE1088" s="92" t="str">
        <f t="shared" si="190"/>
        <v>Complete</v>
      </c>
      <c r="AF1088" s="2">
        <v>40786</v>
      </c>
      <c r="AG1088" s="4" t="s">
        <v>697</v>
      </c>
      <c r="AH1088" s="89" t="str">
        <f t="shared" si="186"/>
        <v>Complete</v>
      </c>
      <c r="AI1088" s="2">
        <v>41036</v>
      </c>
      <c r="AJ1088" s="2">
        <v>41001</v>
      </c>
      <c r="AK1088" s="84" t="str">
        <f>IF(Q1088="",IF(U1088="N","N/A",IF(AL1088="","TBD",IF(AL1088="N/A","N/A",IF(ISNUMBER(AL1088),"Complete","")))),"Removed")</f>
        <v>Complete</v>
      </c>
      <c r="AL1088" s="94">
        <v>41011</v>
      </c>
      <c r="AM1088" s="89" t="str">
        <f>IF(Q1088="",IF(AO1088="","TBD",IF(AO1088="N/A","N/A",IF(ISNUMBER(AO1088),"Complete","TBD"))),"N/A")</f>
        <v>Complete</v>
      </c>
      <c r="AN1088" s="2">
        <v>41018</v>
      </c>
      <c r="AO1088" s="94">
        <v>40911</v>
      </c>
      <c r="AP1088" s="97" t="str">
        <f>IF(Q1088="",IF(AK1088="Complete",IF(AM1088="TBD","Waiting on Router","Ready"),"Pending Fiber Completion"),"Removed")</f>
        <v>Ready</v>
      </c>
      <c r="AQ1088" s="2">
        <v>41018</v>
      </c>
      <c r="AR1088" s="4"/>
      <c r="AS1088" s="7">
        <v>1</v>
      </c>
      <c r="AT1088" s="2"/>
      <c r="AU1088" s="2"/>
      <c r="AV1088" s="4"/>
    </row>
    <row r="1089" spans="1:48">
      <c r="A1089" s="2"/>
      <c r="B1089" s="73" t="s">
        <v>2677</v>
      </c>
      <c r="C1089" s="73" t="s">
        <v>198</v>
      </c>
      <c r="D1089" s="73" t="s">
        <v>763</v>
      </c>
      <c r="E1089" s="4" t="s">
        <v>2724</v>
      </c>
      <c r="F1089" s="73" t="s">
        <v>524</v>
      </c>
      <c r="G1089" s="73" t="s">
        <v>4852</v>
      </c>
      <c r="H1089" s="4" t="s">
        <v>525</v>
      </c>
      <c r="I1089" s="4" t="s">
        <v>526</v>
      </c>
      <c r="J1089" s="4"/>
      <c r="K1089" s="4" t="s">
        <v>2805</v>
      </c>
      <c r="L1089" s="4"/>
      <c r="M1089" s="4"/>
      <c r="N1089" s="4" t="s">
        <v>4208</v>
      </c>
      <c r="O1089" s="4">
        <v>670</v>
      </c>
      <c r="P1089" s="4"/>
      <c r="Q1089" s="4"/>
      <c r="R1089" s="4" t="s">
        <v>2727</v>
      </c>
      <c r="S1089" s="4" t="s">
        <v>2712</v>
      </c>
      <c r="T1089" s="2">
        <v>40702</v>
      </c>
      <c r="U1089" s="86" t="str">
        <f t="shared" si="187"/>
        <v>Y</v>
      </c>
      <c r="V1089" s="86" t="str">
        <f t="shared" si="185"/>
        <v>Y</v>
      </c>
      <c r="W1089" s="34">
        <v>3512.14</v>
      </c>
      <c r="X1089" s="4" t="s">
        <v>2756</v>
      </c>
      <c r="Y1089" s="2"/>
      <c r="Z1089" s="2">
        <v>40723</v>
      </c>
      <c r="AA1089" s="84" t="str">
        <f t="shared" si="188"/>
        <v>Y</v>
      </c>
      <c r="AB1089" s="35">
        <v>325</v>
      </c>
      <c r="AC1089" s="15">
        <f t="shared" si="189"/>
        <v>325</v>
      </c>
      <c r="AD1089" s="2">
        <v>40812</v>
      </c>
      <c r="AE1089" s="92" t="str">
        <f t="shared" si="190"/>
        <v>Complete</v>
      </c>
      <c r="AF1089" s="2">
        <v>40812</v>
      </c>
      <c r="AG1089" s="4" t="s">
        <v>2756</v>
      </c>
      <c r="AH1089" s="89" t="str">
        <f t="shared" si="186"/>
        <v>No Build Required</v>
      </c>
      <c r="AI1089" s="1" t="s">
        <v>4508</v>
      </c>
      <c r="AJ1089" s="1" t="s">
        <v>4508</v>
      </c>
      <c r="AK1089" s="84" t="str">
        <f>IF(Q1089="",IF(U1089="N","N/A",IF(AL1089="","TBD",IF(AL1089="N/A","N/A",IF(ISNUMBER(AL1089),"Complete","")))),"Removed")</f>
        <v>Complete</v>
      </c>
      <c r="AL1089" s="94">
        <v>40812</v>
      </c>
      <c r="AM1089" s="89" t="str">
        <f>IF(Q1089="",IF(AO1089="","TBD",IF(AO1089="N/A","N/A",IF(ISNUMBER(AO1089),"Complete","TBD"))),"N/A")</f>
        <v>Complete</v>
      </c>
      <c r="AN1089" s="2">
        <v>40912</v>
      </c>
      <c r="AO1089" s="94">
        <v>40764</v>
      </c>
      <c r="AP1089" s="97" t="str">
        <f>IF(Q1089="",IF(AK1089="Complete",IF(AM1089="TBD","Waiting on Router","Ready"),"Pending Fiber Completion"),"Removed")</f>
        <v>Ready</v>
      </c>
      <c r="AQ1089" s="2">
        <v>40913</v>
      </c>
      <c r="AR1089" s="4"/>
      <c r="AS1089" s="7">
        <v>1</v>
      </c>
      <c r="AT1089" s="2"/>
      <c r="AU1089" s="2"/>
      <c r="AV1089" s="4"/>
    </row>
    <row r="1090" spans="1:48">
      <c r="A1090" s="2"/>
      <c r="B1090" s="73" t="s">
        <v>2678</v>
      </c>
      <c r="C1090" s="73" t="s">
        <v>198</v>
      </c>
      <c r="D1090" s="73" t="s">
        <v>763</v>
      </c>
      <c r="E1090" s="4" t="s">
        <v>2724</v>
      </c>
      <c r="F1090" s="73" t="s">
        <v>539</v>
      </c>
      <c r="G1090" s="73" t="s">
        <v>4852</v>
      </c>
      <c r="H1090" s="4" t="s">
        <v>540</v>
      </c>
      <c r="I1090" s="4" t="s">
        <v>541</v>
      </c>
      <c r="J1090" s="4"/>
      <c r="K1090" s="4" t="s">
        <v>2804</v>
      </c>
      <c r="L1090" s="4"/>
      <c r="M1090" s="4"/>
      <c r="N1090" s="4" t="s">
        <v>4217</v>
      </c>
      <c r="O1090" s="4">
        <v>68</v>
      </c>
      <c r="P1090" s="4"/>
      <c r="Q1090" s="4"/>
      <c r="R1090" s="4" t="s">
        <v>2727</v>
      </c>
      <c r="S1090" s="4" t="s">
        <v>2712</v>
      </c>
      <c r="T1090" s="2">
        <v>40690</v>
      </c>
      <c r="U1090" s="86" t="str">
        <f t="shared" si="187"/>
        <v>Y</v>
      </c>
      <c r="V1090" s="86" t="str">
        <f t="shared" si="185"/>
        <v>Y</v>
      </c>
      <c r="W1090" s="34">
        <v>8509.2800000000007</v>
      </c>
      <c r="X1090" s="4" t="s">
        <v>697</v>
      </c>
      <c r="Y1090" s="2">
        <v>40707</v>
      </c>
      <c r="Z1090" s="2">
        <v>40729</v>
      </c>
      <c r="AA1090" s="84" t="str">
        <f t="shared" si="188"/>
        <v>Y</v>
      </c>
      <c r="AB1090" s="35">
        <v>2991</v>
      </c>
      <c r="AC1090" s="15">
        <f t="shared" si="189"/>
        <v>2991</v>
      </c>
      <c r="AD1090" s="2">
        <v>40969</v>
      </c>
      <c r="AE1090" s="92" t="str">
        <f t="shared" si="190"/>
        <v>Complete</v>
      </c>
      <c r="AF1090" s="2">
        <v>40770</v>
      </c>
      <c r="AG1090" s="4" t="s">
        <v>697</v>
      </c>
      <c r="AH1090" s="89" t="str">
        <f t="shared" si="186"/>
        <v>Complete</v>
      </c>
      <c r="AI1090" s="2">
        <v>41032</v>
      </c>
      <c r="AJ1090" s="2">
        <v>41001</v>
      </c>
      <c r="AK1090" s="84" t="str">
        <f>IF(Q1090="",IF(U1090="N","N/A",IF(AL1090="","TBD",IF(AL1090="N/A","N/A",IF(ISNUMBER(AL1090),"Complete","")))),"Removed")</f>
        <v>Complete</v>
      </c>
      <c r="AL1090" s="94">
        <v>41015</v>
      </c>
      <c r="AM1090" s="89" t="str">
        <f>IF(Q1090="",IF(AO1090="","TBD",IF(AO1090="N/A","N/A",IF(ISNUMBER(AO1090),"Complete","TBD"))),"N/A")</f>
        <v>Complete</v>
      </c>
      <c r="AN1090" s="2">
        <v>41018</v>
      </c>
      <c r="AO1090" s="94">
        <v>40729</v>
      </c>
      <c r="AP1090" s="97" t="str">
        <f>IF(Q1090="",IF(AK1090="Complete",IF(AM1090="TBD","Waiting on Router","Ready"),"Pending Fiber Completion"),"Removed")</f>
        <v>Ready</v>
      </c>
      <c r="AQ1090" s="2">
        <v>41018</v>
      </c>
      <c r="AR1090" s="4"/>
      <c r="AS1090" s="7">
        <v>1</v>
      </c>
      <c r="AT1090" s="2"/>
      <c r="AU1090" s="2"/>
      <c r="AV1090" s="4"/>
    </row>
    <row r="1091" spans="1:48" ht="94.5">
      <c r="A1091" s="2"/>
      <c r="B1091" s="73" t="s">
        <v>2679</v>
      </c>
      <c r="C1091" s="73" t="s">
        <v>198</v>
      </c>
      <c r="D1091" s="73" t="s">
        <v>764</v>
      </c>
      <c r="E1091" s="4" t="s">
        <v>2724</v>
      </c>
      <c r="F1091" s="73" t="s">
        <v>6920</v>
      </c>
      <c r="G1091" s="73" t="s">
        <v>4852</v>
      </c>
      <c r="H1091" s="4" t="s">
        <v>4003</v>
      </c>
      <c r="I1091" s="4" t="s">
        <v>117</v>
      </c>
      <c r="J1091" s="4">
        <v>26102</v>
      </c>
      <c r="K1091" s="4" t="s">
        <v>2803</v>
      </c>
      <c r="L1091" s="4" t="s">
        <v>6726</v>
      </c>
      <c r="M1091" s="4"/>
      <c r="N1091" s="4" t="s">
        <v>3981</v>
      </c>
      <c r="O1091" s="4">
        <v>1021</v>
      </c>
      <c r="P1091" s="4" t="s">
        <v>4025</v>
      </c>
      <c r="Q1091" s="4"/>
      <c r="R1091" s="4" t="s">
        <v>2727</v>
      </c>
      <c r="S1091" s="4" t="s">
        <v>2715</v>
      </c>
      <c r="T1091" s="2">
        <v>40702</v>
      </c>
      <c r="U1091" s="86" t="str">
        <f t="shared" si="187"/>
        <v>Y</v>
      </c>
      <c r="V1091" s="86" t="str">
        <f t="shared" si="185"/>
        <v>Y</v>
      </c>
      <c r="W1091" s="34">
        <v>5440.31</v>
      </c>
      <c r="X1091" s="4" t="s">
        <v>2756</v>
      </c>
      <c r="Y1091" s="2"/>
      <c r="Z1091" s="2">
        <v>40723</v>
      </c>
      <c r="AA1091" s="84" t="str">
        <f t="shared" si="188"/>
        <v>Y</v>
      </c>
      <c r="AB1091" s="35">
        <v>724</v>
      </c>
      <c r="AC1091" s="15">
        <f t="shared" si="189"/>
        <v>724</v>
      </c>
      <c r="AD1091" s="2">
        <v>40969</v>
      </c>
      <c r="AE1091" s="92" t="str">
        <f t="shared" si="190"/>
        <v>Complete</v>
      </c>
      <c r="AF1091" s="2">
        <v>40770</v>
      </c>
      <c r="AG1091" s="4" t="s">
        <v>697</v>
      </c>
      <c r="AH1091" s="89" t="str">
        <f t="shared" si="186"/>
        <v>Complete</v>
      </c>
      <c r="AI1091" s="2">
        <v>41487</v>
      </c>
      <c r="AJ1091" s="2">
        <v>41493</v>
      </c>
      <c r="AK1091" s="84" t="str">
        <f>IF(Q1091="",IF(U1091="N","N/A",IF(AL1091="","TBD",IF(AL1091="N/A","N/A",IF(ISNUMBER(AL1091),"Complete","")))),"Removed")</f>
        <v>Complete</v>
      </c>
      <c r="AL1091" s="94">
        <v>41493</v>
      </c>
      <c r="AM1091" s="89" t="str">
        <f>IF(Q1091="",IF(AO1091="","TBD",IF(AO1091="N/A","N/A",IF(ISNUMBER(AO1091),"Complete","TBD"))),"N/A")</f>
        <v>Complete</v>
      </c>
      <c r="AN1091" s="2"/>
      <c r="AO1091" s="94">
        <v>40821</v>
      </c>
      <c r="AP1091" s="97" t="str">
        <f>IF(Q1091="",IF(AK1091="Complete",IF(AM1091="TBD","Waiting on Router","Ready"),"Pending Fiber Completion"),"Removed")</f>
        <v>Ready</v>
      </c>
      <c r="AQ1091" s="2"/>
      <c r="AR1091" s="38" t="s">
        <v>6839</v>
      </c>
      <c r="AS1091" s="7">
        <v>1</v>
      </c>
      <c r="AT1091" s="2"/>
      <c r="AU1091" s="2"/>
      <c r="AV1091" s="4"/>
    </row>
    <row r="1092" spans="1:48">
      <c r="A1092" s="1"/>
      <c r="B1092" s="74" t="s">
        <v>2680</v>
      </c>
      <c r="C1092" s="74" t="s">
        <v>198</v>
      </c>
      <c r="D1092" s="74" t="s">
        <v>761</v>
      </c>
      <c r="E1092" s="9" t="s">
        <v>2724</v>
      </c>
      <c r="F1092" s="79" t="s">
        <v>199</v>
      </c>
      <c r="G1092" s="74" t="s">
        <v>4852</v>
      </c>
      <c r="H1092" s="9" t="s">
        <v>756</v>
      </c>
      <c r="I1092" s="9" t="s">
        <v>117</v>
      </c>
      <c r="J1092" s="9">
        <v>26104</v>
      </c>
      <c r="K1092" s="9" t="s">
        <v>2802</v>
      </c>
      <c r="L1092" s="7" t="s">
        <v>3956</v>
      </c>
      <c r="M1092" s="9" t="s">
        <v>3957</v>
      </c>
      <c r="N1092" s="9" t="s">
        <v>4635</v>
      </c>
      <c r="O1092" s="9">
        <v>1373</v>
      </c>
      <c r="P1092" s="9"/>
      <c r="Q1092" s="7"/>
      <c r="R1092" s="7" t="s">
        <v>2727</v>
      </c>
      <c r="S1092" s="9"/>
      <c r="T1092" s="1">
        <v>40701</v>
      </c>
      <c r="U1092" s="87" t="str">
        <f t="shared" si="187"/>
        <v>Y</v>
      </c>
      <c r="V1092" s="87" t="str">
        <f t="shared" si="185"/>
        <v>Y</v>
      </c>
      <c r="W1092" s="32">
        <v>10944.03</v>
      </c>
      <c r="X1092" s="9" t="s">
        <v>2756</v>
      </c>
      <c r="Y1092" s="1"/>
      <c r="Z1092" s="1">
        <v>40800</v>
      </c>
      <c r="AA1092" s="84" t="str">
        <f t="shared" si="188"/>
        <v>Y</v>
      </c>
      <c r="AB1092" s="33">
        <v>4270</v>
      </c>
      <c r="AC1092" s="15">
        <f t="shared" si="189"/>
        <v>4270</v>
      </c>
      <c r="AD1092" s="1">
        <v>40836</v>
      </c>
      <c r="AE1092" s="92" t="str">
        <f t="shared" si="190"/>
        <v>Complete</v>
      </c>
      <c r="AF1092" s="1">
        <v>40836</v>
      </c>
      <c r="AG1092" s="9" t="s">
        <v>2756</v>
      </c>
      <c r="AH1092" s="89" t="str">
        <f t="shared" si="186"/>
        <v>No Build Required</v>
      </c>
      <c r="AI1092" s="1" t="s">
        <v>4508</v>
      </c>
      <c r="AJ1092" s="1" t="s">
        <v>4508</v>
      </c>
      <c r="AK1092" s="84" t="str">
        <f>IF(Q1092="",IF(U1092="N","N/A",IF(AL1092="","TBD",IF(AL1092="N/A","N/A",IF(ISNUMBER(AL1092),"Complete","")))),"Removed")</f>
        <v>Complete</v>
      </c>
      <c r="AL1092" s="93">
        <v>40836</v>
      </c>
      <c r="AM1092" s="89" t="str">
        <f>IF(Q1092="",IF(AO1092="","TBD",IF(AO1092="N/A","N/A",IF(ISNUMBER(AO1092),"Complete","TBD"))),"N/A")</f>
        <v>Complete</v>
      </c>
      <c r="AN1092" s="1">
        <v>40941</v>
      </c>
      <c r="AO1092" s="93">
        <v>40925</v>
      </c>
      <c r="AP1092" s="97" t="str">
        <f>IF(Q1092="",IF(AK1092="Complete",IF(AM1092="TBD","Waiting on Router","Ready"),"Pending Fiber Completion"),"Removed")</f>
        <v>Ready</v>
      </c>
      <c r="AQ1092" s="1">
        <v>40941</v>
      </c>
      <c r="AR1092" s="7"/>
      <c r="AS1092" s="9">
        <v>1</v>
      </c>
      <c r="AT1092" s="1"/>
      <c r="AU1092" s="1"/>
      <c r="AV1092" s="7"/>
    </row>
    <row r="1093" spans="1:48">
      <c r="A1093" s="1"/>
      <c r="B1093" s="72" t="s">
        <v>2681</v>
      </c>
      <c r="C1093" s="72" t="s">
        <v>198</v>
      </c>
      <c r="D1093" s="72" t="s">
        <v>710</v>
      </c>
      <c r="E1093" s="8" t="s">
        <v>2724</v>
      </c>
      <c r="F1093" s="73" t="s">
        <v>4849</v>
      </c>
      <c r="G1093" s="72" t="s">
        <v>4852</v>
      </c>
      <c r="H1093" s="8" t="s">
        <v>68</v>
      </c>
      <c r="I1093" s="8" t="s">
        <v>69</v>
      </c>
      <c r="J1093" s="8">
        <v>26104</v>
      </c>
      <c r="K1093" s="8" t="s">
        <v>2801</v>
      </c>
      <c r="L1093" s="4" t="s">
        <v>3859</v>
      </c>
      <c r="M1093" s="8" t="s">
        <v>3860</v>
      </c>
      <c r="N1093" s="8" t="s">
        <v>4312</v>
      </c>
      <c r="O1093" s="8">
        <v>1108</v>
      </c>
      <c r="P1093" s="8"/>
      <c r="Q1093" s="4"/>
      <c r="R1093" s="4" t="s">
        <v>2727</v>
      </c>
      <c r="S1093" s="8" t="s">
        <v>2714</v>
      </c>
      <c r="T1093" s="1">
        <v>40702</v>
      </c>
      <c r="U1093" s="77" t="str">
        <f t="shared" si="187"/>
        <v>Y</v>
      </c>
      <c r="V1093" s="77" t="str">
        <f t="shared" si="185"/>
        <v>Y</v>
      </c>
      <c r="W1093" s="32">
        <v>74982.17</v>
      </c>
      <c r="X1093" s="8" t="s">
        <v>2756</v>
      </c>
      <c r="Y1093" s="1"/>
      <c r="Z1093" s="1">
        <v>40800</v>
      </c>
      <c r="AA1093" s="84" t="str">
        <f t="shared" si="188"/>
        <v>Y</v>
      </c>
      <c r="AB1093" s="33">
        <v>19258</v>
      </c>
      <c r="AC1093" s="15">
        <f t="shared" si="189"/>
        <v>19258</v>
      </c>
      <c r="AD1093" s="1">
        <v>40969</v>
      </c>
      <c r="AE1093" s="92" t="str">
        <f t="shared" si="190"/>
        <v>Complete</v>
      </c>
      <c r="AF1093" s="1">
        <v>40927</v>
      </c>
      <c r="AG1093" s="8" t="s">
        <v>2756</v>
      </c>
      <c r="AH1093" s="89" t="str">
        <f t="shared" si="186"/>
        <v>No Build Required</v>
      </c>
      <c r="AI1093" s="1" t="s">
        <v>4508</v>
      </c>
      <c r="AJ1093" s="1" t="s">
        <v>4508</v>
      </c>
      <c r="AK1093" s="84" t="str">
        <f>IF(Q1093="",IF(U1093="N","N/A",IF(AL1093="","TBD",IF(AL1093="N/A","N/A",IF(ISNUMBER(AL1093),"Complete","")))),"Removed")</f>
        <v>Complete</v>
      </c>
      <c r="AL1093" s="93">
        <v>40927</v>
      </c>
      <c r="AM1093" s="89" t="str">
        <f>IF(Q1093="",IF(AO1093="","TBD",IF(AO1093="N/A","N/A",IF(ISNUMBER(AO1093),"Complete","TBD"))),"N/A")</f>
        <v>Complete</v>
      </c>
      <c r="AN1093" s="1">
        <v>40941</v>
      </c>
      <c r="AO1093" s="93">
        <v>40933</v>
      </c>
      <c r="AP1093" s="97" t="str">
        <f>IF(Q1093="",IF(AK1093="Complete",IF(AM1093="TBD","Waiting on Router","Ready"),"Pending Fiber Completion"),"Removed")</f>
        <v>Ready</v>
      </c>
      <c r="AQ1093" s="1">
        <v>40941</v>
      </c>
      <c r="AR1093" s="4"/>
      <c r="AS1093" s="9">
        <v>1</v>
      </c>
      <c r="AT1093" s="1"/>
      <c r="AU1093" s="1"/>
      <c r="AV1093" s="4"/>
    </row>
    <row r="1094" spans="1:48">
      <c r="A1094" s="1"/>
      <c r="B1094" s="72" t="s">
        <v>2682</v>
      </c>
      <c r="C1094" s="72" t="s">
        <v>198</v>
      </c>
      <c r="D1094" s="72" t="s">
        <v>710</v>
      </c>
      <c r="E1094" s="8" t="s">
        <v>2724</v>
      </c>
      <c r="F1094" s="73" t="s">
        <v>4771</v>
      </c>
      <c r="G1094" s="72" t="s">
        <v>4852</v>
      </c>
      <c r="H1094" s="8" t="s">
        <v>1744</v>
      </c>
      <c r="I1094" s="8"/>
      <c r="J1094" s="8"/>
      <c r="K1094" s="8"/>
      <c r="L1094" s="4" t="s">
        <v>3861</v>
      </c>
      <c r="M1094" s="8" t="s">
        <v>3862</v>
      </c>
      <c r="N1094" s="8" t="s">
        <v>4270</v>
      </c>
      <c r="O1094" s="8">
        <v>1077</v>
      </c>
      <c r="P1094" s="8"/>
      <c r="Q1094" s="4"/>
      <c r="R1094" s="4" t="s">
        <v>2727</v>
      </c>
      <c r="S1094" s="8" t="s">
        <v>2714</v>
      </c>
      <c r="T1094" s="1">
        <v>40701</v>
      </c>
      <c r="U1094" s="77" t="str">
        <f t="shared" si="187"/>
        <v>Y</v>
      </c>
      <c r="V1094" s="77" t="str">
        <f t="shared" si="185"/>
        <v>Y</v>
      </c>
      <c r="W1094" s="32">
        <v>7222.95</v>
      </c>
      <c r="X1094" s="8" t="s">
        <v>2756</v>
      </c>
      <c r="Y1094" s="1"/>
      <c r="Z1094" s="1">
        <v>40723</v>
      </c>
      <c r="AA1094" s="84" t="str">
        <f t="shared" si="188"/>
        <v>Y</v>
      </c>
      <c r="AB1094" s="33">
        <v>1770</v>
      </c>
      <c r="AC1094" s="15">
        <f t="shared" si="189"/>
        <v>1770</v>
      </c>
      <c r="AD1094" s="1">
        <v>40815</v>
      </c>
      <c r="AE1094" s="92" t="str">
        <f t="shared" si="190"/>
        <v>Complete</v>
      </c>
      <c r="AF1094" s="1">
        <v>40814</v>
      </c>
      <c r="AG1094" s="8" t="s">
        <v>2756</v>
      </c>
      <c r="AH1094" s="89" t="str">
        <f t="shared" si="186"/>
        <v>No Build Required</v>
      </c>
      <c r="AI1094" s="1" t="s">
        <v>4508</v>
      </c>
      <c r="AJ1094" s="1" t="s">
        <v>4508</v>
      </c>
      <c r="AK1094" s="84" t="str">
        <f>IF(Q1094="",IF(U1094="N","N/A",IF(AL1094="","TBD",IF(AL1094="N/A","N/A",IF(ISNUMBER(AL1094),"Complete","")))),"Removed")</f>
        <v>Complete</v>
      </c>
      <c r="AL1094" s="93">
        <v>40815</v>
      </c>
      <c r="AM1094" s="89" t="str">
        <f>IF(Q1094="",IF(AO1094="","TBD",IF(AO1094="N/A","N/A",IF(ISNUMBER(AO1094),"Complete","TBD"))),"N/A")</f>
        <v>Complete</v>
      </c>
      <c r="AN1094" s="1">
        <v>40941</v>
      </c>
      <c r="AO1094" s="93">
        <v>40933</v>
      </c>
      <c r="AP1094" s="97" t="str">
        <f>IF(Q1094="",IF(AK1094="Complete",IF(AM1094="TBD","Waiting on Router","Ready"),"Pending Fiber Completion"),"Removed")</f>
        <v>Ready</v>
      </c>
      <c r="AQ1094" s="1">
        <v>40941</v>
      </c>
      <c r="AR1094" s="4"/>
      <c r="AS1094" s="9">
        <v>1</v>
      </c>
      <c r="AT1094" s="1"/>
      <c r="AU1094" s="1"/>
      <c r="AV1094" s="4"/>
    </row>
    <row r="1095" spans="1:48">
      <c r="A1095" s="13"/>
      <c r="B1095" s="72" t="s">
        <v>5065</v>
      </c>
      <c r="C1095" s="72" t="s">
        <v>198</v>
      </c>
      <c r="D1095" s="72" t="s">
        <v>774</v>
      </c>
      <c r="E1095" s="8" t="s">
        <v>2724</v>
      </c>
      <c r="F1095" s="80" t="s">
        <v>4975</v>
      </c>
      <c r="G1095" s="81" t="s">
        <v>4851</v>
      </c>
      <c r="H1095" s="38" t="s">
        <v>6599</v>
      </c>
      <c r="I1095" s="5" t="s">
        <v>117</v>
      </c>
      <c r="J1095" s="5">
        <v>26101</v>
      </c>
      <c r="K1095" s="6"/>
      <c r="L1095" s="11"/>
      <c r="M1095" s="6"/>
      <c r="N1095" s="6" t="s">
        <v>6600</v>
      </c>
      <c r="O1095" s="6">
        <v>1714</v>
      </c>
      <c r="P1095" s="6"/>
      <c r="Q1095" s="11"/>
      <c r="R1095" s="11" t="s">
        <v>5222</v>
      </c>
      <c r="S1095" s="6"/>
      <c r="T1095" s="13"/>
      <c r="U1095" s="77" t="str">
        <f t="shared" si="187"/>
        <v>N</v>
      </c>
      <c r="V1095" s="77" t="str">
        <f t="shared" si="185"/>
        <v>N/A</v>
      </c>
      <c r="W1095" s="22"/>
      <c r="X1095" s="6" t="s">
        <v>4508</v>
      </c>
      <c r="Y1095" s="13"/>
      <c r="Z1095" s="13"/>
      <c r="AA1095" s="84" t="str">
        <f t="shared" si="188"/>
        <v>N/A</v>
      </c>
      <c r="AB1095" s="23">
        <v>0</v>
      </c>
      <c r="AC1095" s="15">
        <f t="shared" si="189"/>
        <v>0</v>
      </c>
      <c r="AD1095" s="13"/>
      <c r="AE1095" s="92" t="str">
        <f t="shared" si="190"/>
        <v>N/A</v>
      </c>
      <c r="AF1095" s="13"/>
      <c r="AG1095" s="6" t="s">
        <v>2756</v>
      </c>
      <c r="AH1095" s="89" t="str">
        <f t="shared" si="186"/>
        <v>No Build Required</v>
      </c>
      <c r="AI1095" s="1" t="s">
        <v>4508</v>
      </c>
      <c r="AJ1095" s="1" t="s">
        <v>4508</v>
      </c>
      <c r="AK1095" s="84" t="str">
        <f>IF(Q1095="",IF(U1095="N","N/A",IF(AL1095="","TBD",IF(AL1095="N/A","N/A",IF(ISNUMBER(AL1095),"Complete","")))),"Removed")</f>
        <v>N/A</v>
      </c>
      <c r="AL1095" s="95" t="s">
        <v>4508</v>
      </c>
      <c r="AM1095" s="89" t="str">
        <f>IF(Q1095="",IF(AO1095="","TBD",IF(AO1095="N/A","N/A",IF(ISNUMBER(AO1095),"Complete","TBD"))),"N/A")</f>
        <v>Complete</v>
      </c>
      <c r="AN1095" s="13"/>
      <c r="AO1095" s="95">
        <v>41330</v>
      </c>
      <c r="AP1095" s="97" t="str">
        <f>IF(Q1095="",IF(AK1095="N/A",IF(AM1095="TBD","Waiting on Router","Ready"),"TBD"),"Removed")</f>
        <v>Ready</v>
      </c>
      <c r="AQ1095" s="13"/>
      <c r="AR1095" s="11"/>
      <c r="AS1095" s="11">
        <v>2</v>
      </c>
      <c r="AT1095" s="13"/>
      <c r="AU1095" s="13"/>
      <c r="AV1095" s="11"/>
    </row>
    <row r="1096" spans="1:48">
      <c r="A1096" s="13"/>
      <c r="B1096" s="72" t="s">
        <v>5066</v>
      </c>
      <c r="C1096" s="72" t="s">
        <v>198</v>
      </c>
      <c r="D1096" s="72" t="s">
        <v>774</v>
      </c>
      <c r="E1096" s="8" t="s">
        <v>2724</v>
      </c>
      <c r="F1096" s="80" t="s">
        <v>4976</v>
      </c>
      <c r="G1096" s="81" t="s">
        <v>4851</v>
      </c>
      <c r="H1096" s="38" t="s">
        <v>6601</v>
      </c>
      <c r="I1096" s="5" t="s">
        <v>117</v>
      </c>
      <c r="J1096" s="5">
        <v>26101</v>
      </c>
      <c r="K1096" s="6"/>
      <c r="L1096" s="11"/>
      <c r="M1096" s="6"/>
      <c r="N1096" s="6" t="s">
        <v>6602</v>
      </c>
      <c r="O1096" s="6">
        <v>1715</v>
      </c>
      <c r="P1096" s="6"/>
      <c r="Q1096" s="11"/>
      <c r="R1096" s="11" t="s">
        <v>5222</v>
      </c>
      <c r="S1096" s="6"/>
      <c r="T1096" s="13"/>
      <c r="U1096" s="77" t="str">
        <f t="shared" si="187"/>
        <v>N</v>
      </c>
      <c r="V1096" s="77" t="str">
        <f t="shared" si="185"/>
        <v>N/A</v>
      </c>
      <c r="W1096" s="22"/>
      <c r="X1096" s="6" t="s">
        <v>4508</v>
      </c>
      <c r="Y1096" s="13"/>
      <c r="Z1096" s="13"/>
      <c r="AA1096" s="84" t="str">
        <f t="shared" si="188"/>
        <v>N/A</v>
      </c>
      <c r="AB1096" s="23">
        <v>0</v>
      </c>
      <c r="AC1096" s="15">
        <f t="shared" si="189"/>
        <v>0</v>
      </c>
      <c r="AD1096" s="13"/>
      <c r="AE1096" s="92" t="str">
        <f t="shared" si="190"/>
        <v>N/A</v>
      </c>
      <c r="AF1096" s="13"/>
      <c r="AG1096" s="6" t="s">
        <v>2756</v>
      </c>
      <c r="AH1096" s="89" t="str">
        <f t="shared" si="186"/>
        <v>No Build Required</v>
      </c>
      <c r="AI1096" s="1" t="s">
        <v>4508</v>
      </c>
      <c r="AJ1096" s="1" t="s">
        <v>4508</v>
      </c>
      <c r="AK1096" s="84" t="str">
        <f>IF(Q1096="",IF(U1096="N","N/A",IF(AL1096="","TBD",IF(AL1096="N/A","N/A",IF(ISNUMBER(AL1096),"Complete","")))),"Removed")</f>
        <v>N/A</v>
      </c>
      <c r="AL1096" s="95" t="s">
        <v>4508</v>
      </c>
      <c r="AM1096" s="89" t="str">
        <f>IF(Q1096="",IF(AO1096="","TBD",IF(AO1096="N/A","N/A",IF(ISNUMBER(AO1096),"Complete","TBD"))),"N/A")</f>
        <v>Complete</v>
      </c>
      <c r="AN1096" s="13"/>
      <c r="AO1096" s="95">
        <v>41319</v>
      </c>
      <c r="AP1096" s="97" t="str">
        <f>IF(Q1096="",IF(AK1096="N/A",IF(AM1096="TBD","Waiting on Router","Ready"),"TBD"),"Removed")</f>
        <v>Ready</v>
      </c>
      <c r="AQ1096" s="13"/>
      <c r="AR1096" s="11"/>
      <c r="AS1096" s="11">
        <v>2</v>
      </c>
      <c r="AT1096" s="13"/>
      <c r="AU1096" s="13"/>
      <c r="AV1096" s="11"/>
    </row>
    <row r="1097" spans="1:48">
      <c r="A1097" s="13"/>
      <c r="B1097" s="72" t="s">
        <v>5067</v>
      </c>
      <c r="C1097" s="72" t="s">
        <v>198</v>
      </c>
      <c r="D1097" s="72" t="s">
        <v>774</v>
      </c>
      <c r="E1097" s="8" t="s">
        <v>2724</v>
      </c>
      <c r="F1097" s="80" t="s">
        <v>4977</v>
      </c>
      <c r="G1097" s="81" t="s">
        <v>4851</v>
      </c>
      <c r="H1097" s="38" t="s">
        <v>6603</v>
      </c>
      <c r="I1097" s="5" t="s">
        <v>117</v>
      </c>
      <c r="J1097" s="5">
        <v>26104</v>
      </c>
      <c r="K1097" s="6"/>
      <c r="L1097" s="11"/>
      <c r="M1097" s="6"/>
      <c r="N1097" s="6" t="s">
        <v>6604</v>
      </c>
      <c r="O1097" s="6">
        <v>1716</v>
      </c>
      <c r="P1097" s="6"/>
      <c r="Q1097" s="11"/>
      <c r="R1097" s="11" t="s">
        <v>5222</v>
      </c>
      <c r="S1097" s="6"/>
      <c r="T1097" s="13"/>
      <c r="U1097" s="77" t="str">
        <f t="shared" si="187"/>
        <v>N</v>
      </c>
      <c r="V1097" s="77" t="str">
        <f t="shared" si="185"/>
        <v>N/A</v>
      </c>
      <c r="W1097" s="22"/>
      <c r="X1097" s="6" t="s">
        <v>4508</v>
      </c>
      <c r="Y1097" s="13"/>
      <c r="Z1097" s="13"/>
      <c r="AA1097" s="84" t="str">
        <f t="shared" si="188"/>
        <v>N/A</v>
      </c>
      <c r="AB1097" s="23">
        <v>0</v>
      </c>
      <c r="AC1097" s="15">
        <f t="shared" si="189"/>
        <v>0</v>
      </c>
      <c r="AD1097" s="13"/>
      <c r="AE1097" s="92" t="str">
        <f t="shared" si="190"/>
        <v>N/A</v>
      </c>
      <c r="AF1097" s="13"/>
      <c r="AG1097" s="6" t="s">
        <v>2756</v>
      </c>
      <c r="AH1097" s="89" t="str">
        <f t="shared" si="186"/>
        <v>No Build Required</v>
      </c>
      <c r="AI1097" s="1" t="s">
        <v>4508</v>
      </c>
      <c r="AJ1097" s="1" t="s">
        <v>4508</v>
      </c>
      <c r="AK1097" s="84" t="str">
        <f>IF(Q1097="",IF(U1097="N","N/A",IF(AL1097="","TBD",IF(AL1097="N/A","N/A",IF(ISNUMBER(AL1097),"Complete","")))),"Removed")</f>
        <v>N/A</v>
      </c>
      <c r="AL1097" s="95" t="s">
        <v>4508</v>
      </c>
      <c r="AM1097" s="89" t="str">
        <f>IF(Q1097="",IF(AO1097="","TBD",IF(AO1097="N/A","N/A",IF(ISNUMBER(AO1097),"Complete","TBD"))),"N/A")</f>
        <v>Complete</v>
      </c>
      <c r="AN1097" s="13"/>
      <c r="AO1097" s="95">
        <v>41319</v>
      </c>
      <c r="AP1097" s="97" t="str">
        <f>IF(Q1097="",IF(AK1097="N/A",IF(AM1097="TBD","Waiting on Router","Ready"),"TBD"),"Removed")</f>
        <v>Ready</v>
      </c>
      <c r="AQ1097" s="13"/>
      <c r="AR1097" s="11"/>
      <c r="AS1097" s="11">
        <v>2</v>
      </c>
      <c r="AT1097" s="13"/>
      <c r="AU1097" s="13"/>
      <c r="AV1097" s="11"/>
    </row>
    <row r="1098" spans="1:48">
      <c r="A1098" s="13"/>
      <c r="B1098" s="72" t="s">
        <v>5068</v>
      </c>
      <c r="C1098" s="72" t="s">
        <v>198</v>
      </c>
      <c r="D1098" s="72" t="s">
        <v>774</v>
      </c>
      <c r="E1098" s="8" t="s">
        <v>2724</v>
      </c>
      <c r="F1098" s="80" t="s">
        <v>4978</v>
      </c>
      <c r="G1098" s="81" t="s">
        <v>4851</v>
      </c>
      <c r="H1098" s="38" t="s">
        <v>6605</v>
      </c>
      <c r="I1098" s="5" t="s">
        <v>541</v>
      </c>
      <c r="J1098" s="5">
        <v>26187</v>
      </c>
      <c r="K1098" s="6"/>
      <c r="L1098" s="11"/>
      <c r="M1098" s="6"/>
      <c r="N1098" s="6" t="s">
        <v>6606</v>
      </c>
      <c r="O1098" s="6">
        <v>1717</v>
      </c>
      <c r="P1098" s="6"/>
      <c r="Q1098" s="11"/>
      <c r="R1098" s="11" t="s">
        <v>5222</v>
      </c>
      <c r="S1098" s="6"/>
      <c r="T1098" s="13"/>
      <c r="U1098" s="77" t="str">
        <f t="shared" si="187"/>
        <v>N</v>
      </c>
      <c r="V1098" s="77" t="str">
        <f t="shared" si="185"/>
        <v>N/A</v>
      </c>
      <c r="W1098" s="22"/>
      <c r="X1098" s="6" t="s">
        <v>4508</v>
      </c>
      <c r="Y1098" s="13"/>
      <c r="Z1098" s="13"/>
      <c r="AA1098" s="84" t="str">
        <f t="shared" si="188"/>
        <v>N/A</v>
      </c>
      <c r="AB1098" s="23">
        <v>0</v>
      </c>
      <c r="AC1098" s="15">
        <f t="shared" si="189"/>
        <v>0</v>
      </c>
      <c r="AD1098" s="13"/>
      <c r="AE1098" s="92" t="str">
        <f t="shared" si="190"/>
        <v>N/A</v>
      </c>
      <c r="AF1098" s="13"/>
      <c r="AG1098" s="6" t="s">
        <v>2756</v>
      </c>
      <c r="AH1098" s="89" t="str">
        <f t="shared" si="186"/>
        <v>No Build Required</v>
      </c>
      <c r="AI1098" s="1" t="s">
        <v>4508</v>
      </c>
      <c r="AJ1098" s="1" t="s">
        <v>4508</v>
      </c>
      <c r="AK1098" s="84" t="str">
        <f>IF(Q1098="",IF(U1098="N","N/A",IF(AL1098="","TBD",IF(AL1098="N/A","N/A",IF(ISNUMBER(AL1098),"Complete","")))),"Removed")</f>
        <v>N/A</v>
      </c>
      <c r="AL1098" s="95" t="s">
        <v>4508</v>
      </c>
      <c r="AM1098" s="89" t="str">
        <f>IF(Q1098="",IF(AO1098="","TBD",IF(AO1098="N/A","N/A",IF(ISNUMBER(AO1098),"Complete","TBD"))),"N/A")</f>
        <v>Complete</v>
      </c>
      <c r="AN1098" s="13"/>
      <c r="AO1098" s="95">
        <v>41319</v>
      </c>
      <c r="AP1098" s="97" t="str">
        <f>IF(Q1098="",IF(AK1098="N/A",IF(AM1098="TBD","Waiting on Router","Ready"),"TBD"),"Removed")</f>
        <v>Ready</v>
      </c>
      <c r="AQ1098" s="13"/>
      <c r="AR1098" s="11"/>
      <c r="AS1098" s="11">
        <v>2</v>
      </c>
      <c r="AT1098" s="13"/>
      <c r="AU1098" s="13"/>
      <c r="AV1098" s="11"/>
    </row>
    <row r="1099" spans="1:48">
      <c r="A1099" s="13"/>
      <c r="B1099" s="72" t="s">
        <v>5069</v>
      </c>
      <c r="C1099" s="72" t="s">
        <v>198</v>
      </c>
      <c r="D1099" s="72" t="s">
        <v>774</v>
      </c>
      <c r="E1099" s="8" t="s">
        <v>2724</v>
      </c>
      <c r="F1099" s="80" t="s">
        <v>4979</v>
      </c>
      <c r="G1099" s="81" t="s">
        <v>4851</v>
      </c>
      <c r="H1099" s="38" t="s">
        <v>6607</v>
      </c>
      <c r="I1099" s="5" t="s">
        <v>526</v>
      </c>
      <c r="J1099" s="5">
        <v>26105</v>
      </c>
      <c r="K1099" s="6"/>
      <c r="L1099" s="11"/>
      <c r="M1099" s="6"/>
      <c r="N1099" s="6" t="s">
        <v>6608</v>
      </c>
      <c r="O1099" s="6">
        <v>1718</v>
      </c>
      <c r="P1099" s="6"/>
      <c r="Q1099" s="11"/>
      <c r="R1099" s="11" t="s">
        <v>5222</v>
      </c>
      <c r="S1099" s="6"/>
      <c r="T1099" s="13"/>
      <c r="U1099" s="77" t="str">
        <f t="shared" si="187"/>
        <v>N</v>
      </c>
      <c r="V1099" s="77" t="str">
        <f t="shared" si="185"/>
        <v>N/A</v>
      </c>
      <c r="W1099" s="22"/>
      <c r="X1099" s="6" t="s">
        <v>4508</v>
      </c>
      <c r="Y1099" s="13"/>
      <c r="Z1099" s="13"/>
      <c r="AA1099" s="84" t="str">
        <f t="shared" si="188"/>
        <v>N/A</v>
      </c>
      <c r="AB1099" s="23">
        <v>0</v>
      </c>
      <c r="AC1099" s="15">
        <f t="shared" si="189"/>
        <v>0</v>
      </c>
      <c r="AD1099" s="13"/>
      <c r="AE1099" s="92" t="str">
        <f t="shared" si="190"/>
        <v>N/A</v>
      </c>
      <c r="AF1099" s="13"/>
      <c r="AG1099" s="6" t="s">
        <v>2756</v>
      </c>
      <c r="AH1099" s="89" t="str">
        <f t="shared" si="186"/>
        <v>No Build Required</v>
      </c>
      <c r="AI1099" s="1" t="s">
        <v>4508</v>
      </c>
      <c r="AJ1099" s="1" t="s">
        <v>4508</v>
      </c>
      <c r="AK1099" s="84" t="str">
        <f>IF(Q1099="",IF(U1099="N","N/A",IF(AL1099="","TBD",IF(AL1099="N/A","N/A",IF(ISNUMBER(AL1099),"Complete","")))),"Removed")</f>
        <v>N/A</v>
      </c>
      <c r="AL1099" s="95" t="s">
        <v>4508</v>
      </c>
      <c r="AM1099" s="89" t="str">
        <f>IF(Q1099="",IF(AO1099="","TBD",IF(AO1099="N/A","N/A",IF(ISNUMBER(AO1099),"Complete","TBD"))),"N/A")</f>
        <v>Complete</v>
      </c>
      <c r="AN1099" s="13"/>
      <c r="AO1099" s="95">
        <v>41319</v>
      </c>
      <c r="AP1099" s="97" t="str">
        <f>IF(Q1099="",IF(AK1099="N/A",IF(AM1099="TBD","Waiting on Router","Ready"),"TBD"),"Removed")</f>
        <v>Ready</v>
      </c>
      <c r="AQ1099" s="13"/>
      <c r="AR1099" s="11"/>
      <c r="AS1099" s="11">
        <v>2</v>
      </c>
      <c r="AT1099" s="13"/>
      <c r="AU1099" s="13"/>
      <c r="AV1099" s="11"/>
    </row>
    <row r="1100" spans="1:48">
      <c r="A1100" s="13"/>
      <c r="B1100" s="72" t="s">
        <v>5070</v>
      </c>
      <c r="C1100" s="72" t="s">
        <v>198</v>
      </c>
      <c r="D1100" s="72" t="s">
        <v>774</v>
      </c>
      <c r="E1100" s="8" t="s">
        <v>2724</v>
      </c>
      <c r="F1100" s="80" t="s">
        <v>4980</v>
      </c>
      <c r="G1100" s="81" t="s">
        <v>4851</v>
      </c>
      <c r="H1100" s="38" t="s">
        <v>6609</v>
      </c>
      <c r="I1100" s="5" t="s">
        <v>117</v>
      </c>
      <c r="J1100" s="5">
        <v>26101</v>
      </c>
      <c r="K1100" s="6"/>
      <c r="L1100" s="11"/>
      <c r="M1100" s="6"/>
      <c r="N1100" s="6" t="s">
        <v>6610</v>
      </c>
      <c r="O1100" s="6">
        <v>1719</v>
      </c>
      <c r="P1100" s="6"/>
      <c r="Q1100" s="11"/>
      <c r="R1100" s="11" t="s">
        <v>5222</v>
      </c>
      <c r="S1100" s="6"/>
      <c r="T1100" s="13"/>
      <c r="U1100" s="77" t="str">
        <f t="shared" si="187"/>
        <v>N</v>
      </c>
      <c r="V1100" s="77" t="str">
        <f t="shared" si="185"/>
        <v>N/A</v>
      </c>
      <c r="W1100" s="22"/>
      <c r="X1100" s="6" t="s">
        <v>4508</v>
      </c>
      <c r="Y1100" s="13"/>
      <c r="Z1100" s="13"/>
      <c r="AA1100" s="84" t="str">
        <f t="shared" si="188"/>
        <v>N/A</v>
      </c>
      <c r="AB1100" s="23">
        <v>0</v>
      </c>
      <c r="AC1100" s="15">
        <f t="shared" si="189"/>
        <v>0</v>
      </c>
      <c r="AD1100" s="13"/>
      <c r="AE1100" s="92" t="str">
        <f t="shared" si="190"/>
        <v>N/A</v>
      </c>
      <c r="AF1100" s="13"/>
      <c r="AG1100" s="6" t="s">
        <v>2756</v>
      </c>
      <c r="AH1100" s="89" t="str">
        <f t="shared" si="186"/>
        <v>No Build Required</v>
      </c>
      <c r="AI1100" s="1" t="s">
        <v>4508</v>
      </c>
      <c r="AJ1100" s="1" t="s">
        <v>4508</v>
      </c>
      <c r="AK1100" s="84" t="str">
        <f>IF(Q1100="",IF(U1100="N","N/A",IF(AL1100="","TBD",IF(AL1100="N/A","N/A",IF(ISNUMBER(AL1100),"Complete","")))),"Removed")</f>
        <v>N/A</v>
      </c>
      <c r="AL1100" s="95" t="s">
        <v>4508</v>
      </c>
      <c r="AM1100" s="89" t="str">
        <f>IF(Q1100="",IF(AO1100="","TBD",IF(AO1100="N/A","N/A",IF(ISNUMBER(AO1100),"Complete","TBD"))),"N/A")</f>
        <v>Complete</v>
      </c>
      <c r="AN1100" s="13"/>
      <c r="AO1100" s="95">
        <v>41323</v>
      </c>
      <c r="AP1100" s="97" t="str">
        <f>IF(Q1100="",IF(AK1100="N/A",IF(AM1100="TBD","Waiting on Router","Ready"),"TBD"),"Removed")</f>
        <v>Ready</v>
      </c>
      <c r="AQ1100" s="13"/>
      <c r="AR1100" s="11"/>
      <c r="AS1100" s="11">
        <v>2</v>
      </c>
      <c r="AT1100" s="13"/>
      <c r="AU1100" s="13"/>
      <c r="AV1100" s="11"/>
    </row>
    <row r="1101" spans="1:48">
      <c r="A1101" s="13"/>
      <c r="B1101" s="72" t="s">
        <v>5071</v>
      </c>
      <c r="C1101" s="72" t="s">
        <v>198</v>
      </c>
      <c r="D1101" s="72" t="s">
        <v>4566</v>
      </c>
      <c r="E1101" s="8" t="s">
        <v>198</v>
      </c>
      <c r="F1101" s="82" t="s">
        <v>5120</v>
      </c>
      <c r="G1101" s="81" t="s">
        <v>4851</v>
      </c>
      <c r="H1101" s="38" t="s">
        <v>6611</v>
      </c>
      <c r="I1101" s="5" t="s">
        <v>117</v>
      </c>
      <c r="J1101" s="6">
        <v>26104</v>
      </c>
      <c r="K1101" s="6"/>
      <c r="L1101" s="11"/>
      <c r="M1101" s="6"/>
      <c r="N1101" s="6" t="s">
        <v>6137</v>
      </c>
      <c r="O1101" s="6">
        <v>653</v>
      </c>
      <c r="P1101" s="6"/>
      <c r="Q1101" s="11"/>
      <c r="R1101" s="11" t="s">
        <v>5222</v>
      </c>
      <c r="S1101" s="6"/>
      <c r="T1101" s="13"/>
      <c r="U1101" s="77" t="str">
        <f t="shared" si="187"/>
        <v>N</v>
      </c>
      <c r="V1101" s="77" t="str">
        <f t="shared" si="185"/>
        <v>N/A</v>
      </c>
      <c r="W1101" s="22"/>
      <c r="X1101" s="6" t="s">
        <v>4508</v>
      </c>
      <c r="Y1101" s="13"/>
      <c r="Z1101" s="13"/>
      <c r="AA1101" s="84" t="str">
        <f t="shared" si="188"/>
        <v>N/A</v>
      </c>
      <c r="AB1101" s="23">
        <v>0</v>
      </c>
      <c r="AC1101" s="15">
        <f t="shared" si="189"/>
        <v>0</v>
      </c>
      <c r="AD1101" s="13"/>
      <c r="AE1101" s="92" t="str">
        <f t="shared" si="190"/>
        <v>N/A</v>
      </c>
      <c r="AF1101" s="13"/>
      <c r="AG1101" s="6" t="s">
        <v>2756</v>
      </c>
      <c r="AH1101" s="89" t="str">
        <f t="shared" si="186"/>
        <v>No Build Required</v>
      </c>
      <c r="AI1101" s="1" t="s">
        <v>4508</v>
      </c>
      <c r="AJ1101" s="1" t="s">
        <v>4508</v>
      </c>
      <c r="AK1101" s="84" t="str">
        <f>IF(Q1101="",IF(U1101="N","N/A",IF(AL1101="","TBD",IF(AL1101="N/A","N/A",IF(ISNUMBER(AL1101),"Complete","")))),"Removed")</f>
        <v>N/A</v>
      </c>
      <c r="AL1101" s="95" t="s">
        <v>4508</v>
      </c>
      <c r="AM1101" s="89" t="str">
        <f>IF(Q1101="",IF(AO1101="","TBD",IF(AO1101="N/A","N/A",IF(ISNUMBER(AO1101),"Complete","TBD"))),"N/A")</f>
        <v>Complete</v>
      </c>
      <c r="AN1101" s="13"/>
      <c r="AO1101" s="95">
        <v>41339</v>
      </c>
      <c r="AP1101" s="97" t="str">
        <f>IF(Q1101="",IF(AK1101="N/A",IF(AM1101="TBD","Waiting on Router","Ready"),"TBD"),"Removed")</f>
        <v>Ready</v>
      </c>
      <c r="AQ1101" s="13"/>
      <c r="AR1101" s="11"/>
      <c r="AS1101" s="11">
        <v>2</v>
      </c>
      <c r="AT1101" s="13"/>
      <c r="AU1101" s="13"/>
      <c r="AV1101" s="11"/>
    </row>
    <row r="1102" spans="1:48">
      <c r="A1102" s="13"/>
      <c r="B1102" s="72" t="s">
        <v>5165</v>
      </c>
      <c r="C1102" s="72" t="s">
        <v>198</v>
      </c>
      <c r="D1102" s="72" t="s">
        <v>774</v>
      </c>
      <c r="E1102" s="8" t="s">
        <v>2724</v>
      </c>
      <c r="F1102" s="80" t="s">
        <v>4981</v>
      </c>
      <c r="G1102" s="81" t="s">
        <v>4851</v>
      </c>
      <c r="H1102" s="38" t="s">
        <v>6613</v>
      </c>
      <c r="I1102" s="5" t="s">
        <v>117</v>
      </c>
      <c r="J1102" s="5">
        <v>26104</v>
      </c>
      <c r="K1102" s="6"/>
      <c r="L1102" s="11"/>
      <c r="M1102" s="6"/>
      <c r="N1102" s="6" t="s">
        <v>6614</v>
      </c>
      <c r="O1102" s="6">
        <v>1720</v>
      </c>
      <c r="P1102" s="6"/>
      <c r="Q1102" s="11"/>
      <c r="R1102" s="11" t="s">
        <v>5222</v>
      </c>
      <c r="S1102" s="6"/>
      <c r="T1102" s="13"/>
      <c r="U1102" s="77" t="str">
        <f t="shared" si="187"/>
        <v>N</v>
      </c>
      <c r="V1102" s="77" t="str">
        <f t="shared" si="185"/>
        <v>N/A</v>
      </c>
      <c r="W1102" s="22"/>
      <c r="X1102" s="6" t="s">
        <v>4508</v>
      </c>
      <c r="Y1102" s="13"/>
      <c r="Z1102" s="13"/>
      <c r="AA1102" s="84" t="str">
        <f t="shared" si="188"/>
        <v>N/A</v>
      </c>
      <c r="AB1102" s="23">
        <v>0</v>
      </c>
      <c r="AC1102" s="15">
        <f t="shared" si="189"/>
        <v>0</v>
      </c>
      <c r="AD1102" s="13"/>
      <c r="AE1102" s="92" t="str">
        <f t="shared" si="190"/>
        <v>N/A</v>
      </c>
      <c r="AF1102" s="13"/>
      <c r="AG1102" s="6" t="s">
        <v>2756</v>
      </c>
      <c r="AH1102" s="89" t="str">
        <f t="shared" si="186"/>
        <v>No Build Required</v>
      </c>
      <c r="AI1102" s="1" t="s">
        <v>4508</v>
      </c>
      <c r="AJ1102" s="1" t="s">
        <v>4508</v>
      </c>
      <c r="AK1102" s="84" t="str">
        <f>IF(Q1102="",IF(U1102="N","N/A",IF(AL1102="","TBD",IF(AL1102="N/A","N/A",IF(ISNUMBER(AL1102),"Complete","")))),"Removed")</f>
        <v>N/A</v>
      </c>
      <c r="AL1102" s="95" t="s">
        <v>4508</v>
      </c>
      <c r="AM1102" s="89" t="str">
        <f>IF(Q1102="",IF(AO1102="","TBD",IF(AO1102="N/A","N/A",IF(ISNUMBER(AO1102),"Complete","TBD"))),"N/A")</f>
        <v>Complete</v>
      </c>
      <c r="AN1102" s="13"/>
      <c r="AO1102" s="95">
        <v>41319</v>
      </c>
      <c r="AP1102" s="97" t="str">
        <f>IF(Q1102="",IF(AK1102="N/A",IF(AM1102="TBD","Waiting on Router","Ready"),"TBD"),"Removed")</f>
        <v>Ready</v>
      </c>
      <c r="AQ1102" s="13"/>
      <c r="AR1102" s="11"/>
      <c r="AS1102" s="11">
        <v>2</v>
      </c>
      <c r="AT1102" s="13"/>
      <c r="AU1102" s="13"/>
      <c r="AV1102" s="11"/>
    </row>
    <row r="1103" spans="1:48">
      <c r="A1103" s="13"/>
      <c r="B1103" s="72" t="s">
        <v>5166</v>
      </c>
      <c r="C1103" s="72" t="s">
        <v>198</v>
      </c>
      <c r="D1103" s="72" t="s">
        <v>5175</v>
      </c>
      <c r="E1103" s="8" t="s">
        <v>2724</v>
      </c>
      <c r="F1103" s="80" t="s">
        <v>5176</v>
      </c>
      <c r="G1103" s="81" t="s">
        <v>4851</v>
      </c>
      <c r="H1103" s="38" t="s">
        <v>6615</v>
      </c>
      <c r="I1103" s="5" t="s">
        <v>117</v>
      </c>
      <c r="J1103" s="4">
        <v>26101</v>
      </c>
      <c r="K1103" s="6"/>
      <c r="L1103" s="11"/>
      <c r="M1103" s="6"/>
      <c r="N1103" s="6" t="s">
        <v>6616</v>
      </c>
      <c r="O1103" s="6">
        <v>485</v>
      </c>
      <c r="P1103" s="6"/>
      <c r="Q1103" s="11"/>
      <c r="R1103" s="11" t="s">
        <v>5222</v>
      </c>
      <c r="S1103" s="6"/>
      <c r="T1103" s="13"/>
      <c r="U1103" s="77" t="str">
        <f t="shared" si="187"/>
        <v>N</v>
      </c>
      <c r="V1103" s="77" t="str">
        <f t="shared" si="185"/>
        <v>N/A</v>
      </c>
      <c r="W1103" s="22"/>
      <c r="X1103" s="6" t="s">
        <v>4508</v>
      </c>
      <c r="Y1103" s="13"/>
      <c r="Z1103" s="13"/>
      <c r="AA1103" s="84" t="str">
        <f t="shared" si="188"/>
        <v>N/A</v>
      </c>
      <c r="AB1103" s="23">
        <v>0</v>
      </c>
      <c r="AC1103" s="15">
        <f t="shared" si="189"/>
        <v>0</v>
      </c>
      <c r="AD1103" s="13"/>
      <c r="AE1103" s="92" t="str">
        <f t="shared" si="190"/>
        <v>N/A</v>
      </c>
      <c r="AF1103" s="13"/>
      <c r="AG1103" s="6" t="s">
        <v>2756</v>
      </c>
      <c r="AH1103" s="89" t="str">
        <f t="shared" si="186"/>
        <v>No Build Required</v>
      </c>
      <c r="AI1103" s="13" t="s">
        <v>4508</v>
      </c>
      <c r="AJ1103" s="13" t="s">
        <v>4508</v>
      </c>
      <c r="AK1103" s="84" t="str">
        <f>IF(Q1103="",IF(U1103="N","N/A",IF(AL1103="","TBD",IF(AL1103="N/A","N/A",IF(ISNUMBER(AL1103),"Complete","")))),"Removed")</f>
        <v>N/A</v>
      </c>
      <c r="AL1103" s="95" t="s">
        <v>4508</v>
      </c>
      <c r="AM1103" s="89" t="str">
        <f>IF(Q1103="",IF(AO1103="","TBD",IF(AO1103="N/A","N/A",IF(ISNUMBER(AO1103),"Complete","TBD"))),"N/A")</f>
        <v>Complete</v>
      </c>
      <c r="AN1103" s="13"/>
      <c r="AO1103" s="95">
        <v>41450</v>
      </c>
      <c r="AP1103" s="97" t="str">
        <f>IF(Q1103="",IF(AK1103="N/A",IF(AM1103="TBD","Waiting on Router","Ready"),"TBD"),"Removed")</f>
        <v>Ready</v>
      </c>
      <c r="AQ1103" s="13"/>
      <c r="AR1103" s="11" t="s">
        <v>6735</v>
      </c>
      <c r="AS1103" s="11">
        <v>2</v>
      </c>
      <c r="AT1103" s="13"/>
      <c r="AU1103" s="13"/>
      <c r="AV1103" s="11"/>
    </row>
    <row r="1104" spans="1:48" ht="31.5">
      <c r="B1104" s="81" t="s">
        <v>6712</v>
      </c>
      <c r="C1104" s="81" t="s">
        <v>198</v>
      </c>
      <c r="D1104" s="81" t="s">
        <v>4566</v>
      </c>
      <c r="F1104" s="82" t="s">
        <v>6713</v>
      </c>
      <c r="G1104" s="81" t="s">
        <v>4851</v>
      </c>
      <c r="H1104" s="5" t="s">
        <v>6611</v>
      </c>
      <c r="I1104" s="5" t="s">
        <v>117</v>
      </c>
      <c r="J1104" s="5">
        <v>26104</v>
      </c>
      <c r="L1104" s="38" t="s">
        <v>6714</v>
      </c>
      <c r="N1104" s="5" t="s">
        <v>6715</v>
      </c>
      <c r="O1104" s="5">
        <v>884</v>
      </c>
      <c r="R1104" s="38" t="s">
        <v>6716</v>
      </c>
      <c r="U1104" s="77" t="str">
        <f t="shared" si="187"/>
        <v>N</v>
      </c>
      <c r="V1104" s="77" t="str">
        <f t="shared" si="185"/>
        <v>N/A</v>
      </c>
      <c r="X1104" s="5" t="s">
        <v>4508</v>
      </c>
      <c r="AA1104" s="84" t="str">
        <f t="shared" si="188"/>
        <v>N/A</v>
      </c>
      <c r="AB1104" s="50">
        <v>0</v>
      </c>
      <c r="AC1104" s="15">
        <f t="shared" si="189"/>
        <v>0</v>
      </c>
      <c r="AE1104" s="92" t="str">
        <f t="shared" si="190"/>
        <v>N/A</v>
      </c>
      <c r="AG1104" s="5" t="s">
        <v>2756</v>
      </c>
      <c r="AH1104" s="89" t="str">
        <f t="shared" si="186"/>
        <v>No Build Required</v>
      </c>
      <c r="AI1104" s="46" t="s">
        <v>4508</v>
      </c>
      <c r="AJ1104" s="46" t="s">
        <v>4508</v>
      </c>
      <c r="AK1104" s="84" t="str">
        <f>IF(Q1104="",IF(U1104="N","N/A",IF(AL1104="","TBD",IF(AL1104="N/A","N/A",IF(ISNUMBER(AL1104),"Complete","")))),"Removed")</f>
        <v>N/A</v>
      </c>
      <c r="AL1104" s="98" t="s">
        <v>4508</v>
      </c>
      <c r="AM1104" s="89" t="str">
        <f>IF(Q1104="",IF(AO1104="","TBD",IF(AO1104="N/A","N/A",IF(ISNUMBER(AO1104),"Complete","TBD"))),"N/A")</f>
        <v>Complete</v>
      </c>
      <c r="AO1104" s="99">
        <v>41450</v>
      </c>
      <c r="AP1104" s="97" t="str">
        <f>IF(Q1104="",IF(AK1104="N/A",IF(AM1104="TBD","Waiting on Router","Ready"),"TBD"),"Removed")</f>
        <v>Ready</v>
      </c>
      <c r="AS1104" s="48">
        <v>2</v>
      </c>
    </row>
    <row r="1105" spans="1:48" ht="31.5">
      <c r="B1105" s="81" t="s">
        <v>6717</v>
      </c>
      <c r="C1105" s="81" t="s">
        <v>198</v>
      </c>
      <c r="D1105" s="81" t="s">
        <v>4566</v>
      </c>
      <c r="F1105" s="82" t="s">
        <v>6718</v>
      </c>
      <c r="G1105" s="81" t="s">
        <v>4851</v>
      </c>
      <c r="H1105" s="5" t="s">
        <v>6719</v>
      </c>
      <c r="I1105" s="5" t="s">
        <v>117</v>
      </c>
      <c r="J1105" s="5">
        <v>26101</v>
      </c>
      <c r="L1105" s="38" t="s">
        <v>6714</v>
      </c>
      <c r="N1105" s="5" t="s">
        <v>6720</v>
      </c>
      <c r="O1105" s="5">
        <v>880</v>
      </c>
      <c r="R1105" s="38" t="s">
        <v>6716</v>
      </c>
      <c r="U1105" s="77" t="str">
        <f t="shared" si="187"/>
        <v>N</v>
      </c>
      <c r="V1105" s="77" t="str">
        <f t="shared" si="185"/>
        <v>N/A</v>
      </c>
      <c r="X1105" s="5" t="s">
        <v>4508</v>
      </c>
      <c r="AA1105" s="84" t="str">
        <f t="shared" si="188"/>
        <v>N/A</v>
      </c>
      <c r="AB1105" s="50">
        <v>0</v>
      </c>
      <c r="AC1105" s="15">
        <f t="shared" si="189"/>
        <v>0</v>
      </c>
      <c r="AE1105" s="92" t="str">
        <f t="shared" si="190"/>
        <v>N/A</v>
      </c>
      <c r="AG1105" s="5" t="s">
        <v>2756</v>
      </c>
      <c r="AH1105" s="89" t="str">
        <f t="shared" si="186"/>
        <v>No Build Required</v>
      </c>
      <c r="AI1105" s="46" t="s">
        <v>4508</v>
      </c>
      <c r="AJ1105" s="46" t="s">
        <v>4508</v>
      </c>
      <c r="AK1105" s="84" t="str">
        <f>IF(Q1105="",IF(U1105="N","N/A",IF(AL1105="","TBD",IF(AL1105="N/A","N/A",IF(ISNUMBER(AL1105),"Complete","")))),"Removed")</f>
        <v>N/A</v>
      </c>
      <c r="AL1105" s="98" t="s">
        <v>4508</v>
      </c>
      <c r="AM1105" s="89" t="str">
        <f>IF(Q1105="",IF(AO1105="","TBD",IF(AO1105="N/A","N/A",IF(ISNUMBER(AO1105),"Complete","TBD"))),"N/A")</f>
        <v>Complete</v>
      </c>
      <c r="AO1105" s="99">
        <v>41450</v>
      </c>
      <c r="AP1105" s="97" t="str">
        <f>IF(Q1105="",IF(AK1105="N/A",IF(AM1105="TBD","Waiting on Router","Ready"),"TBD"),"Removed")</f>
        <v>Ready</v>
      </c>
      <c r="AS1105" s="48">
        <v>2</v>
      </c>
    </row>
    <row r="1106" spans="1:48">
      <c r="B1106" s="5" t="s">
        <v>6730</v>
      </c>
      <c r="C1106" s="5" t="s">
        <v>198</v>
      </c>
      <c r="D1106" s="5" t="s">
        <v>1426</v>
      </c>
      <c r="F1106" s="38" t="s">
        <v>6731</v>
      </c>
      <c r="G1106" s="5" t="s">
        <v>4851</v>
      </c>
      <c r="H1106" s="5" t="s">
        <v>1414</v>
      </c>
      <c r="I1106" s="5" t="s">
        <v>117</v>
      </c>
      <c r="J1106" s="5">
        <v>26101</v>
      </c>
      <c r="N1106" s="5" t="s">
        <v>6732</v>
      </c>
      <c r="R1106" s="38" t="s">
        <v>6716</v>
      </c>
      <c r="S1106" s="5" t="s">
        <v>1727</v>
      </c>
      <c r="U1106" s="26" t="str">
        <f t="shared" si="187"/>
        <v>N</v>
      </c>
      <c r="V1106" s="25" t="s">
        <v>4508</v>
      </c>
      <c r="X1106" s="5" t="s">
        <v>4508</v>
      </c>
      <c r="AA1106" s="14" t="str">
        <f t="shared" si="188"/>
        <v>N/A</v>
      </c>
      <c r="AB1106" s="50">
        <v>0</v>
      </c>
      <c r="AC1106" s="15">
        <f t="shared" si="189"/>
        <v>0</v>
      </c>
      <c r="AE1106" s="16" t="str">
        <f t="shared" si="190"/>
        <v>N/A</v>
      </c>
      <c r="AG1106" s="5" t="s">
        <v>2756</v>
      </c>
      <c r="AH1106" s="17" t="str">
        <f t="shared" si="186"/>
        <v>No Build Required</v>
      </c>
      <c r="AI1106" s="46" t="s">
        <v>4508</v>
      </c>
      <c r="AJ1106" s="46" t="s">
        <v>4508</v>
      </c>
      <c r="AK1106" s="14" t="str">
        <f>IF(Q1106="",IF(U1106="N","N/A",IF(AL1106="","TBD",IF(AL1106="N/A","N/A",IF(ISNUMBER(AL1106),"Complete","")))),"Removed")</f>
        <v>N/A</v>
      </c>
      <c r="AL1106" s="13" t="s">
        <v>4508</v>
      </c>
      <c r="AM1106" s="17" t="str">
        <f>IF(Q1106="",IF(AO1106="","TBD",IF(AO1106="N/A","N/A",IF(ISNUMBER(AO1106),"Complete","TBD"))),"N/A")</f>
        <v>TBD</v>
      </c>
      <c r="AP1106" s="27" t="str">
        <f>IF(Q1106="",IF(AK1106="N/A",IF(AM1106="TBD","Waiting on Router","Ready"),"TBD"),"Removed")</f>
        <v>Waiting on Router</v>
      </c>
      <c r="AS1106" s="48">
        <v>2</v>
      </c>
    </row>
    <row r="1107" spans="1:48">
      <c r="A1107" s="1"/>
      <c r="B1107" s="72" t="s">
        <v>2683</v>
      </c>
      <c r="C1107" s="72" t="s">
        <v>208</v>
      </c>
      <c r="D1107" s="72" t="s">
        <v>1453</v>
      </c>
      <c r="E1107" s="19" t="s">
        <v>2719</v>
      </c>
      <c r="F1107" s="73" t="s">
        <v>1505</v>
      </c>
      <c r="G1107" s="72" t="s">
        <v>4852</v>
      </c>
      <c r="H1107" s="8" t="s">
        <v>1550</v>
      </c>
      <c r="I1107" s="8" t="s">
        <v>143</v>
      </c>
      <c r="J1107" s="8">
        <v>24874</v>
      </c>
      <c r="K1107" s="8" t="s">
        <v>2800</v>
      </c>
      <c r="L1107" s="4"/>
      <c r="M1107" s="8"/>
      <c r="N1107" s="8" t="s">
        <v>4266</v>
      </c>
      <c r="O1107" s="8">
        <v>566</v>
      </c>
      <c r="P1107" s="19" t="s">
        <v>4872</v>
      </c>
      <c r="Q1107" s="4"/>
      <c r="R1107" s="4" t="s">
        <v>2727</v>
      </c>
      <c r="S1107" s="8" t="s">
        <v>2712</v>
      </c>
      <c r="T1107" s="1">
        <v>40877</v>
      </c>
      <c r="U1107" s="84" t="str">
        <f t="shared" ref="U1107:U1129" si="191">IF(T1107="","N","Y")</f>
        <v>Y</v>
      </c>
      <c r="V1107" s="84" t="str">
        <f t="shared" ref="V1107:V1129" si="192">IF(T1107="","N/A",IF(T1107="TBD","N","Y"))</f>
        <v>Y</v>
      </c>
      <c r="W1107" s="32">
        <v>15724.74</v>
      </c>
      <c r="X1107" s="8" t="s">
        <v>2756</v>
      </c>
      <c r="Y1107" s="1"/>
      <c r="Z1107" s="1">
        <v>40885</v>
      </c>
      <c r="AA1107" s="84" t="str">
        <f t="shared" si="188"/>
        <v>Y</v>
      </c>
      <c r="AB1107" s="33">
        <v>1390</v>
      </c>
      <c r="AC1107" s="15">
        <f t="shared" si="189"/>
        <v>1390</v>
      </c>
      <c r="AD1107" s="1">
        <v>41183</v>
      </c>
      <c r="AE1107" s="92" t="str">
        <f t="shared" si="190"/>
        <v>Complete</v>
      </c>
      <c r="AF1107" s="1">
        <v>41008</v>
      </c>
      <c r="AG1107" s="8" t="s">
        <v>697</v>
      </c>
      <c r="AH1107" s="89" t="str">
        <f t="shared" ref="AH1107:AH1129" si="193">IF(Q1107="",IF(U1107="N","No Build Required",IF(AG1107="N","No Build Required",IF(AG1107="N/A","No Build Required",IF(AG1107="","TBD",IF(ISNUMBER(AJ1107),"Complete",IF(ISNUMBER(AI1107),"Scheduled","TBD")))))),"Removed")</f>
        <v>Complete</v>
      </c>
      <c r="AI1107" s="1">
        <v>41198</v>
      </c>
      <c r="AJ1107" s="1">
        <v>41212</v>
      </c>
      <c r="AK1107" s="84" t="str">
        <f>IF(Q1107="",IF(U1107="N","N/A",IF(AL1107="","TBD",IF(AL1107="N/A","N/A",IF(ISNUMBER(AL1107),"Complete","")))),"Removed")</f>
        <v>Complete</v>
      </c>
      <c r="AL1107" s="94">
        <v>41219</v>
      </c>
      <c r="AM1107" s="89" t="str">
        <f>IF(Q1107="",IF(AO1107="","TBD",IF(AO1107="N/A","N/A",IF(ISNUMBER(AO1107),"Complete","TBD"))),"N/A")</f>
        <v>Complete</v>
      </c>
      <c r="AN1107" s="1"/>
      <c r="AO1107" s="93">
        <v>41198</v>
      </c>
      <c r="AP1107" s="97" t="str">
        <f>IF(Q1107="",IF(AK1107="Complete",IF(AM1107="TBD","Waiting on Router","Ready"),"Pending Fiber Completion"),"Removed")</f>
        <v>Ready</v>
      </c>
      <c r="AQ1107" s="1"/>
      <c r="AR1107" s="4"/>
      <c r="AS1107" s="9">
        <v>1</v>
      </c>
      <c r="AT1107" s="1"/>
      <c r="AU1107" s="1"/>
      <c r="AV1107" s="4"/>
    </row>
    <row r="1108" spans="1:48">
      <c r="A1108" s="2"/>
      <c r="B1108" s="73" t="s">
        <v>2684</v>
      </c>
      <c r="C1108" s="73" t="s">
        <v>208</v>
      </c>
      <c r="D1108" s="73" t="s">
        <v>774</v>
      </c>
      <c r="E1108" s="3" t="s">
        <v>2719</v>
      </c>
      <c r="F1108" s="73" t="s">
        <v>1388</v>
      </c>
      <c r="G1108" s="73" t="s">
        <v>4851</v>
      </c>
      <c r="H1108" s="4" t="s">
        <v>6617</v>
      </c>
      <c r="I1108" s="4" t="s">
        <v>6618</v>
      </c>
      <c r="J1108" s="4">
        <v>24818</v>
      </c>
      <c r="K1108" s="4" t="s">
        <v>6619</v>
      </c>
      <c r="L1108" s="4" t="s">
        <v>6620</v>
      </c>
      <c r="M1108" s="4" t="s">
        <v>6621</v>
      </c>
      <c r="N1108" s="4" t="s">
        <v>6622</v>
      </c>
      <c r="O1108" s="4">
        <v>56</v>
      </c>
      <c r="P1108" s="3"/>
      <c r="Q1108" s="4"/>
      <c r="R1108" s="4" t="s">
        <v>4071</v>
      </c>
      <c r="S1108" s="4" t="s">
        <v>2713</v>
      </c>
      <c r="T1108" s="2"/>
      <c r="U1108" s="77" t="str">
        <f t="shared" si="191"/>
        <v>N</v>
      </c>
      <c r="V1108" s="77" t="str">
        <f t="shared" si="192"/>
        <v>N/A</v>
      </c>
      <c r="W1108" s="34"/>
      <c r="X1108" s="4" t="s">
        <v>4508</v>
      </c>
      <c r="Y1108" s="2"/>
      <c r="Z1108" s="2"/>
      <c r="AA1108" s="84" t="str">
        <f t="shared" si="188"/>
        <v>N/A</v>
      </c>
      <c r="AB1108" s="35">
        <v>0</v>
      </c>
      <c r="AC1108" s="15">
        <f t="shared" si="189"/>
        <v>0</v>
      </c>
      <c r="AD1108" s="2"/>
      <c r="AE1108" s="92" t="str">
        <f t="shared" si="190"/>
        <v>N/A</v>
      </c>
      <c r="AF1108" s="2"/>
      <c r="AG1108" s="4" t="s">
        <v>2756</v>
      </c>
      <c r="AH1108" s="89" t="str">
        <f t="shared" si="193"/>
        <v>No Build Required</v>
      </c>
      <c r="AI1108" s="2" t="s">
        <v>4508</v>
      </c>
      <c r="AJ1108" s="2" t="s">
        <v>4508</v>
      </c>
      <c r="AK1108" s="84" t="str">
        <f>IF(Q1108="",IF(U1108="N","N/A",IF(AL1108="","TBD",IF(AL1108="N/A","N/A",IF(ISNUMBER(AL1108),"Complete","")))),"Removed")</f>
        <v>N/A</v>
      </c>
      <c r="AL1108" s="93" t="s">
        <v>4508</v>
      </c>
      <c r="AM1108" s="89" t="str">
        <f>IF(Q1108="",IF(AO1108="","TBD",IF(AO1108="N/A","N/A",IF(ISNUMBER(AO1108),"Complete","TBD"))),"N/A")</f>
        <v>Complete</v>
      </c>
      <c r="AN1108" s="2">
        <v>40912</v>
      </c>
      <c r="AO1108" s="94">
        <v>40876</v>
      </c>
      <c r="AP1108" s="97" t="str">
        <f>IF(Q1108="",IF(AK1108="N/A",IF(AM1108="TBD","Waiting on Router","Ready"),"TBD"),"Removed")</f>
        <v>Ready</v>
      </c>
      <c r="AQ1108" s="2">
        <v>40913</v>
      </c>
      <c r="AR1108" s="4"/>
      <c r="AS1108" s="7">
        <v>1</v>
      </c>
      <c r="AT1108" s="2"/>
      <c r="AU1108" s="2"/>
      <c r="AV1108" s="4"/>
    </row>
    <row r="1109" spans="1:48">
      <c r="A1109" s="2"/>
      <c r="B1109" s="73" t="s">
        <v>2685</v>
      </c>
      <c r="C1109" s="73" t="s">
        <v>208</v>
      </c>
      <c r="D1109" s="73" t="s">
        <v>774</v>
      </c>
      <c r="E1109" s="3" t="s">
        <v>2719</v>
      </c>
      <c r="F1109" s="73" t="s">
        <v>1389</v>
      </c>
      <c r="G1109" s="73" t="s">
        <v>4851</v>
      </c>
      <c r="H1109" s="4" t="s">
        <v>6623</v>
      </c>
      <c r="I1109" s="4" t="s">
        <v>482</v>
      </c>
      <c r="J1109" s="4">
        <v>24870</v>
      </c>
      <c r="K1109" s="4" t="s">
        <v>6624</v>
      </c>
      <c r="L1109" s="4" t="s">
        <v>6620</v>
      </c>
      <c r="M1109" s="4" t="s">
        <v>6621</v>
      </c>
      <c r="N1109" s="4" t="s">
        <v>6625</v>
      </c>
      <c r="O1109" s="4">
        <v>57</v>
      </c>
      <c r="P1109" s="3"/>
      <c r="Q1109" s="4"/>
      <c r="R1109" s="4" t="s">
        <v>4071</v>
      </c>
      <c r="S1109" s="4" t="s">
        <v>2713</v>
      </c>
      <c r="T1109" s="2"/>
      <c r="U1109" s="77" t="str">
        <f t="shared" si="191"/>
        <v>N</v>
      </c>
      <c r="V1109" s="77" t="str">
        <f t="shared" si="192"/>
        <v>N/A</v>
      </c>
      <c r="W1109" s="34"/>
      <c r="X1109" s="4" t="s">
        <v>4508</v>
      </c>
      <c r="Y1109" s="2"/>
      <c r="Z1109" s="2"/>
      <c r="AA1109" s="84" t="str">
        <f t="shared" si="188"/>
        <v>N/A</v>
      </c>
      <c r="AB1109" s="35">
        <v>0</v>
      </c>
      <c r="AC1109" s="15">
        <f t="shared" si="189"/>
        <v>0</v>
      </c>
      <c r="AD1109" s="2"/>
      <c r="AE1109" s="92" t="str">
        <f t="shared" si="190"/>
        <v>N/A</v>
      </c>
      <c r="AF1109" s="2"/>
      <c r="AG1109" s="4" t="s">
        <v>2756</v>
      </c>
      <c r="AH1109" s="89" t="str">
        <f t="shared" si="193"/>
        <v>No Build Required</v>
      </c>
      <c r="AI1109" s="2" t="s">
        <v>4508</v>
      </c>
      <c r="AJ1109" s="2" t="s">
        <v>4508</v>
      </c>
      <c r="AK1109" s="84" t="str">
        <f>IF(Q1109="",IF(U1109="N","N/A",IF(AL1109="","TBD",IF(AL1109="N/A","N/A",IF(ISNUMBER(AL1109),"Complete","")))),"Removed")</f>
        <v>N/A</v>
      </c>
      <c r="AL1109" s="93" t="s">
        <v>4508</v>
      </c>
      <c r="AM1109" s="89" t="str">
        <f>IF(Q1109="",IF(AO1109="","TBD",IF(AO1109="N/A","N/A",IF(ISNUMBER(AO1109),"Complete","TBD"))),"N/A")</f>
        <v>Complete</v>
      </c>
      <c r="AN1109" s="2">
        <v>40912</v>
      </c>
      <c r="AO1109" s="94">
        <v>40896</v>
      </c>
      <c r="AP1109" s="97" t="str">
        <f>IF(Q1109="",IF(AK1109="N/A",IF(AM1109="TBD","Waiting on Router","Ready"),"TBD"),"Removed")</f>
        <v>Ready</v>
      </c>
      <c r="AQ1109" s="2">
        <v>40913</v>
      </c>
      <c r="AR1109" s="4"/>
      <c r="AS1109" s="7">
        <v>1</v>
      </c>
      <c r="AT1109" s="2"/>
      <c r="AU1109" s="2"/>
      <c r="AV1109" s="4"/>
    </row>
    <row r="1110" spans="1:48">
      <c r="A1110" s="2"/>
      <c r="B1110" s="73" t="s">
        <v>2686</v>
      </c>
      <c r="C1110" s="73" t="s">
        <v>208</v>
      </c>
      <c r="D1110" s="73" t="s">
        <v>774</v>
      </c>
      <c r="E1110" s="3" t="s">
        <v>2719</v>
      </c>
      <c r="F1110" s="73" t="s">
        <v>1390</v>
      </c>
      <c r="G1110" s="73" t="s">
        <v>4851</v>
      </c>
      <c r="H1110" s="4" t="s">
        <v>6626</v>
      </c>
      <c r="I1110" s="4" t="s">
        <v>6627</v>
      </c>
      <c r="J1110" s="4">
        <v>25845</v>
      </c>
      <c r="K1110" s="4" t="s">
        <v>6628</v>
      </c>
      <c r="L1110" s="4" t="s">
        <v>6620</v>
      </c>
      <c r="M1110" s="4" t="s">
        <v>6621</v>
      </c>
      <c r="N1110" s="4" t="s">
        <v>6629</v>
      </c>
      <c r="O1110" s="4">
        <v>58</v>
      </c>
      <c r="P1110" s="3"/>
      <c r="Q1110" s="4"/>
      <c r="R1110" s="4" t="s">
        <v>4071</v>
      </c>
      <c r="S1110" s="4" t="s">
        <v>2713</v>
      </c>
      <c r="T1110" s="2"/>
      <c r="U1110" s="77" t="str">
        <f t="shared" si="191"/>
        <v>N</v>
      </c>
      <c r="V1110" s="77" t="str">
        <f t="shared" si="192"/>
        <v>N/A</v>
      </c>
      <c r="W1110" s="34"/>
      <c r="X1110" s="4" t="s">
        <v>4508</v>
      </c>
      <c r="Y1110" s="2"/>
      <c r="Z1110" s="2"/>
      <c r="AA1110" s="84" t="str">
        <f t="shared" si="188"/>
        <v>N/A</v>
      </c>
      <c r="AB1110" s="35">
        <v>0</v>
      </c>
      <c r="AC1110" s="15">
        <f t="shared" si="189"/>
        <v>0</v>
      </c>
      <c r="AD1110" s="2"/>
      <c r="AE1110" s="92" t="str">
        <f t="shared" si="190"/>
        <v>N/A</v>
      </c>
      <c r="AF1110" s="2"/>
      <c r="AG1110" s="4" t="s">
        <v>2756</v>
      </c>
      <c r="AH1110" s="89" t="str">
        <f t="shared" si="193"/>
        <v>No Build Required</v>
      </c>
      <c r="AI1110" s="2" t="s">
        <v>4508</v>
      </c>
      <c r="AJ1110" s="2" t="s">
        <v>4508</v>
      </c>
      <c r="AK1110" s="84" t="str">
        <f>IF(Q1110="",IF(U1110="N","N/A",IF(AL1110="","TBD",IF(AL1110="N/A","N/A",IF(ISNUMBER(AL1110),"Complete","")))),"Removed")</f>
        <v>N/A</v>
      </c>
      <c r="AL1110" s="93" t="s">
        <v>4508</v>
      </c>
      <c r="AM1110" s="89" t="str">
        <f>IF(Q1110="",IF(AO1110="","TBD",IF(AO1110="N/A","N/A",IF(ISNUMBER(AO1110),"Complete","TBD"))),"N/A")</f>
        <v>Complete</v>
      </c>
      <c r="AN1110" s="2">
        <v>40912</v>
      </c>
      <c r="AO1110" s="94">
        <v>40877</v>
      </c>
      <c r="AP1110" s="97" t="str">
        <f>IF(Q1110="",IF(AK1110="N/A",IF(AM1110="TBD","Waiting on Router","Ready"),"TBD"),"Removed")</f>
        <v>Ready</v>
      </c>
      <c r="AQ1110" s="2">
        <v>40913</v>
      </c>
      <c r="AR1110" s="4"/>
      <c r="AS1110" s="7">
        <v>1</v>
      </c>
      <c r="AT1110" s="2"/>
      <c r="AU1110" s="2"/>
      <c r="AV1110" s="4"/>
    </row>
    <row r="1111" spans="1:48">
      <c r="A1111" s="2"/>
      <c r="B1111" s="73" t="s">
        <v>2687</v>
      </c>
      <c r="C1111" s="73" t="s">
        <v>208</v>
      </c>
      <c r="D1111" s="73" t="s">
        <v>774</v>
      </c>
      <c r="E1111" s="3" t="s">
        <v>2719</v>
      </c>
      <c r="F1111" s="73" t="s">
        <v>1391</v>
      </c>
      <c r="G1111" s="73" t="s">
        <v>4851</v>
      </c>
      <c r="H1111" s="4" t="s">
        <v>6630</v>
      </c>
      <c r="I1111" s="4" t="s">
        <v>6631</v>
      </c>
      <c r="J1111" s="4">
        <v>24716</v>
      </c>
      <c r="K1111" s="4" t="s">
        <v>6632</v>
      </c>
      <c r="L1111" s="4" t="s">
        <v>6620</v>
      </c>
      <c r="M1111" s="4" t="s">
        <v>6621</v>
      </c>
      <c r="N1111" s="4" t="s">
        <v>6633</v>
      </c>
      <c r="O1111" s="4">
        <v>59</v>
      </c>
      <c r="P1111" s="3"/>
      <c r="Q1111" s="4"/>
      <c r="R1111" s="4" t="s">
        <v>4071</v>
      </c>
      <c r="S1111" s="4" t="s">
        <v>2713</v>
      </c>
      <c r="T1111" s="2"/>
      <c r="U1111" s="77" t="str">
        <f t="shared" si="191"/>
        <v>N</v>
      </c>
      <c r="V1111" s="77" t="str">
        <f t="shared" si="192"/>
        <v>N/A</v>
      </c>
      <c r="W1111" s="34"/>
      <c r="X1111" s="4" t="s">
        <v>4508</v>
      </c>
      <c r="Y1111" s="2"/>
      <c r="Z1111" s="2"/>
      <c r="AA1111" s="84" t="str">
        <f t="shared" si="188"/>
        <v>N/A</v>
      </c>
      <c r="AB1111" s="35">
        <v>0</v>
      </c>
      <c r="AC1111" s="15">
        <f t="shared" si="189"/>
        <v>0</v>
      </c>
      <c r="AD1111" s="2"/>
      <c r="AE1111" s="92" t="str">
        <f t="shared" si="190"/>
        <v>N/A</v>
      </c>
      <c r="AF1111" s="2"/>
      <c r="AG1111" s="4" t="s">
        <v>2756</v>
      </c>
      <c r="AH1111" s="89" t="str">
        <f t="shared" si="193"/>
        <v>No Build Required</v>
      </c>
      <c r="AI1111" s="2" t="s">
        <v>4508</v>
      </c>
      <c r="AJ1111" s="2" t="s">
        <v>4508</v>
      </c>
      <c r="AK1111" s="84" t="str">
        <f>IF(Q1111="",IF(U1111="N","N/A",IF(AL1111="","TBD",IF(AL1111="N/A","N/A",IF(ISNUMBER(AL1111),"Complete","")))),"Removed")</f>
        <v>N/A</v>
      </c>
      <c r="AL1111" s="93" t="s">
        <v>4508</v>
      </c>
      <c r="AM1111" s="89" t="str">
        <f>IF(Q1111="",IF(AO1111="","TBD",IF(AO1111="N/A","N/A",IF(ISNUMBER(AO1111),"Complete","TBD"))),"N/A")</f>
        <v>Complete</v>
      </c>
      <c r="AN1111" s="2">
        <v>40912</v>
      </c>
      <c r="AO1111" s="94">
        <v>40875</v>
      </c>
      <c r="AP1111" s="97" t="str">
        <f>IF(Q1111="",IF(AK1111="N/A",IF(AM1111="TBD","Waiting on Router","Ready"),"TBD"),"Removed")</f>
        <v>Ready</v>
      </c>
      <c r="AQ1111" s="2">
        <v>40913</v>
      </c>
      <c r="AR1111" s="4"/>
      <c r="AS1111" s="7">
        <v>1</v>
      </c>
      <c r="AT1111" s="2"/>
      <c r="AU1111" s="2"/>
      <c r="AV1111" s="4"/>
    </row>
    <row r="1112" spans="1:48">
      <c r="A1112" s="2"/>
      <c r="B1112" s="73" t="s">
        <v>2541</v>
      </c>
      <c r="C1112" s="73" t="s">
        <v>208</v>
      </c>
      <c r="D1112" s="73" t="s">
        <v>774</v>
      </c>
      <c r="E1112" s="3" t="s">
        <v>2719</v>
      </c>
      <c r="F1112" s="73" t="s">
        <v>1392</v>
      </c>
      <c r="G1112" s="73" t="s">
        <v>4851</v>
      </c>
      <c r="H1112" s="4" t="s">
        <v>6634</v>
      </c>
      <c r="I1112" s="4" t="s">
        <v>411</v>
      </c>
      <c r="J1112" s="4">
        <v>24839</v>
      </c>
      <c r="K1112" s="4" t="s">
        <v>6635</v>
      </c>
      <c r="L1112" s="4" t="s">
        <v>6620</v>
      </c>
      <c r="M1112" s="4" t="s">
        <v>6621</v>
      </c>
      <c r="N1112" s="4" t="s">
        <v>6636</v>
      </c>
      <c r="O1112" s="4">
        <v>60</v>
      </c>
      <c r="P1112" s="3"/>
      <c r="Q1112" s="4"/>
      <c r="R1112" s="4" t="s">
        <v>4071</v>
      </c>
      <c r="S1112" s="4" t="s">
        <v>2713</v>
      </c>
      <c r="T1112" s="2"/>
      <c r="U1112" s="77" t="str">
        <f t="shared" si="191"/>
        <v>N</v>
      </c>
      <c r="V1112" s="77" t="str">
        <f t="shared" si="192"/>
        <v>N/A</v>
      </c>
      <c r="W1112" s="34"/>
      <c r="X1112" s="4" t="s">
        <v>4508</v>
      </c>
      <c r="Y1112" s="2"/>
      <c r="Z1112" s="2"/>
      <c r="AA1112" s="84" t="str">
        <f t="shared" si="188"/>
        <v>N/A</v>
      </c>
      <c r="AB1112" s="35">
        <v>0</v>
      </c>
      <c r="AC1112" s="15">
        <f t="shared" si="189"/>
        <v>0</v>
      </c>
      <c r="AD1112" s="2"/>
      <c r="AE1112" s="92" t="str">
        <f t="shared" si="190"/>
        <v>N/A</v>
      </c>
      <c r="AF1112" s="2"/>
      <c r="AG1112" s="4" t="s">
        <v>2756</v>
      </c>
      <c r="AH1112" s="89" t="str">
        <f t="shared" si="193"/>
        <v>No Build Required</v>
      </c>
      <c r="AI1112" s="2" t="s">
        <v>4508</v>
      </c>
      <c r="AJ1112" s="2" t="s">
        <v>4508</v>
      </c>
      <c r="AK1112" s="84" t="str">
        <f>IF(Q1112="",IF(U1112="N","N/A",IF(AL1112="","TBD",IF(AL1112="N/A","N/A",IF(ISNUMBER(AL1112),"Complete","")))),"Removed")</f>
        <v>N/A</v>
      </c>
      <c r="AL1112" s="93" t="s">
        <v>4508</v>
      </c>
      <c r="AM1112" s="89" t="str">
        <f>IF(Q1112="",IF(AO1112="","TBD",IF(AO1112="N/A","N/A",IF(ISNUMBER(AO1112),"Complete","TBD"))),"N/A")</f>
        <v>Complete</v>
      </c>
      <c r="AN1112" s="2">
        <v>40912</v>
      </c>
      <c r="AO1112" s="94">
        <v>40876</v>
      </c>
      <c r="AP1112" s="97" t="str">
        <f>IF(Q1112="",IF(AK1112="N/A",IF(AM1112="TBD","Waiting on Router","Ready"),"TBD"),"Removed")</f>
        <v>Ready</v>
      </c>
      <c r="AQ1112" s="2">
        <v>40913</v>
      </c>
      <c r="AR1112" s="4"/>
      <c r="AS1112" s="7">
        <v>1</v>
      </c>
      <c r="AT1112" s="2"/>
      <c r="AU1112" s="2"/>
      <c r="AV1112" s="4"/>
    </row>
    <row r="1113" spans="1:48">
      <c r="A1113" s="2"/>
      <c r="B1113" s="73" t="s">
        <v>2688</v>
      </c>
      <c r="C1113" s="73" t="s">
        <v>208</v>
      </c>
      <c r="D1113" s="73" t="s">
        <v>774</v>
      </c>
      <c r="E1113" s="3" t="s">
        <v>2719</v>
      </c>
      <c r="F1113" s="73" t="s">
        <v>1393</v>
      </c>
      <c r="G1113" s="73" t="s">
        <v>4851</v>
      </c>
      <c r="H1113" s="4" t="s">
        <v>6637</v>
      </c>
      <c r="I1113" s="4" t="s">
        <v>472</v>
      </c>
      <c r="J1113" s="4">
        <v>25882</v>
      </c>
      <c r="K1113" s="4" t="s">
        <v>6638</v>
      </c>
      <c r="L1113" s="4" t="s">
        <v>6620</v>
      </c>
      <c r="M1113" s="4" t="s">
        <v>6621</v>
      </c>
      <c r="N1113" s="4" t="s">
        <v>6639</v>
      </c>
      <c r="O1113" s="4">
        <v>61</v>
      </c>
      <c r="P1113" s="3"/>
      <c r="Q1113" s="4"/>
      <c r="R1113" s="4" t="s">
        <v>4071</v>
      </c>
      <c r="S1113" s="4" t="s">
        <v>2713</v>
      </c>
      <c r="T1113" s="2"/>
      <c r="U1113" s="77" t="str">
        <f t="shared" si="191"/>
        <v>N</v>
      </c>
      <c r="V1113" s="77" t="str">
        <f t="shared" si="192"/>
        <v>N/A</v>
      </c>
      <c r="W1113" s="34"/>
      <c r="X1113" s="4" t="s">
        <v>4508</v>
      </c>
      <c r="Y1113" s="2"/>
      <c r="Z1113" s="2"/>
      <c r="AA1113" s="84" t="str">
        <f t="shared" si="188"/>
        <v>N/A</v>
      </c>
      <c r="AB1113" s="35">
        <v>0</v>
      </c>
      <c r="AC1113" s="15">
        <f t="shared" si="189"/>
        <v>0</v>
      </c>
      <c r="AD1113" s="2"/>
      <c r="AE1113" s="92" t="str">
        <f t="shared" si="190"/>
        <v>N/A</v>
      </c>
      <c r="AF1113" s="2"/>
      <c r="AG1113" s="4" t="s">
        <v>2756</v>
      </c>
      <c r="AH1113" s="89" t="str">
        <f t="shared" si="193"/>
        <v>No Build Required</v>
      </c>
      <c r="AI1113" s="2" t="s">
        <v>4508</v>
      </c>
      <c r="AJ1113" s="2" t="s">
        <v>4508</v>
      </c>
      <c r="AK1113" s="84" t="str">
        <f>IF(Q1113="",IF(U1113="N","N/A",IF(AL1113="","TBD",IF(AL1113="N/A","N/A",IF(ISNUMBER(AL1113),"Complete","")))),"Removed")</f>
        <v>N/A</v>
      </c>
      <c r="AL1113" s="93" t="s">
        <v>4508</v>
      </c>
      <c r="AM1113" s="89" t="str">
        <f>IF(Q1113="",IF(AO1113="","TBD",IF(AO1113="N/A","N/A",IF(ISNUMBER(AO1113),"Complete","TBD"))),"N/A")</f>
        <v>Complete</v>
      </c>
      <c r="AN1113" s="2">
        <v>40912</v>
      </c>
      <c r="AO1113" s="94">
        <v>40875</v>
      </c>
      <c r="AP1113" s="97" t="str">
        <f>IF(Q1113="",IF(AK1113="N/A",IF(AM1113="TBD","Waiting on Router","Ready"),"TBD"),"Removed")</f>
        <v>Ready</v>
      </c>
      <c r="AQ1113" s="2">
        <v>40913</v>
      </c>
      <c r="AR1113" s="4"/>
      <c r="AS1113" s="7">
        <v>1</v>
      </c>
      <c r="AT1113" s="2"/>
      <c r="AU1113" s="2"/>
      <c r="AV1113" s="4"/>
    </row>
    <row r="1114" spans="1:48">
      <c r="A1114" s="1"/>
      <c r="B1114" s="72" t="s">
        <v>2689</v>
      </c>
      <c r="C1114" s="72" t="s">
        <v>208</v>
      </c>
      <c r="D1114" s="72" t="s">
        <v>774</v>
      </c>
      <c r="E1114" s="18" t="s">
        <v>2719</v>
      </c>
      <c r="F1114" s="73" t="s">
        <v>1394</v>
      </c>
      <c r="G1114" s="72" t="s">
        <v>4851</v>
      </c>
      <c r="H1114" s="8" t="s">
        <v>6640</v>
      </c>
      <c r="I1114" s="8" t="s">
        <v>472</v>
      </c>
      <c r="J1114" s="8">
        <v>25882</v>
      </c>
      <c r="K1114" s="8" t="s">
        <v>6641</v>
      </c>
      <c r="L1114" s="4" t="s">
        <v>6620</v>
      </c>
      <c r="M1114" s="8" t="s">
        <v>6621</v>
      </c>
      <c r="N1114" s="8" t="s">
        <v>6642</v>
      </c>
      <c r="O1114" s="8">
        <v>62</v>
      </c>
      <c r="P1114" s="18"/>
      <c r="Q1114" s="4"/>
      <c r="R1114" s="4" t="s">
        <v>4071</v>
      </c>
      <c r="S1114" s="8" t="s">
        <v>2713</v>
      </c>
      <c r="T1114" s="1"/>
      <c r="U1114" s="77" t="str">
        <f t="shared" si="191"/>
        <v>N</v>
      </c>
      <c r="V1114" s="77" t="str">
        <f t="shared" si="192"/>
        <v>N/A</v>
      </c>
      <c r="W1114" s="32"/>
      <c r="X1114" s="4" t="s">
        <v>4508</v>
      </c>
      <c r="Y1114" s="1"/>
      <c r="Z1114" s="1"/>
      <c r="AA1114" s="84" t="str">
        <f t="shared" si="188"/>
        <v>N/A</v>
      </c>
      <c r="AB1114" s="33">
        <v>0</v>
      </c>
      <c r="AC1114" s="15">
        <f t="shared" si="189"/>
        <v>0</v>
      </c>
      <c r="AD1114" s="1"/>
      <c r="AE1114" s="92" t="str">
        <f t="shared" si="190"/>
        <v>N/A</v>
      </c>
      <c r="AF1114" s="1"/>
      <c r="AG1114" s="8" t="s">
        <v>2756</v>
      </c>
      <c r="AH1114" s="89" t="str">
        <f t="shared" si="193"/>
        <v>No Build Required</v>
      </c>
      <c r="AI1114" s="1" t="s">
        <v>4508</v>
      </c>
      <c r="AJ1114" s="1" t="s">
        <v>4508</v>
      </c>
      <c r="AK1114" s="84" t="str">
        <f>IF(Q1114="",IF(U1114="N","N/A",IF(AL1114="","TBD",IF(AL1114="N/A","N/A",IF(ISNUMBER(AL1114),"Complete","")))),"Removed")</f>
        <v>N/A</v>
      </c>
      <c r="AL1114" s="93" t="s">
        <v>4508</v>
      </c>
      <c r="AM1114" s="89" t="str">
        <f>IF(Q1114="",IF(AO1114="","TBD",IF(AO1114="N/A","N/A",IF(ISNUMBER(AO1114),"Complete","TBD"))),"N/A")</f>
        <v>Complete</v>
      </c>
      <c r="AN1114" s="1">
        <v>40912</v>
      </c>
      <c r="AO1114" s="93">
        <v>40875</v>
      </c>
      <c r="AP1114" s="97" t="str">
        <f>IF(Q1114="",IF(AK1114="N/A",IF(AM1114="TBD","Waiting on Router","Ready"),"TBD"),"Removed")</f>
        <v>Ready</v>
      </c>
      <c r="AQ1114" s="1">
        <v>40913</v>
      </c>
      <c r="AR1114" s="4"/>
      <c r="AS1114" s="9">
        <v>1</v>
      </c>
      <c r="AT1114" s="1"/>
      <c r="AU1114" s="1"/>
      <c r="AV1114" s="4"/>
    </row>
    <row r="1115" spans="1:48">
      <c r="A1115" s="1"/>
      <c r="B1115" s="72" t="s">
        <v>2690</v>
      </c>
      <c r="C1115" s="72" t="s">
        <v>208</v>
      </c>
      <c r="D1115" s="72" t="s">
        <v>774</v>
      </c>
      <c r="E1115" s="18" t="s">
        <v>2719</v>
      </c>
      <c r="F1115" s="73" t="s">
        <v>1395</v>
      </c>
      <c r="G1115" s="72" t="s">
        <v>4851</v>
      </c>
      <c r="H1115" s="8" t="s">
        <v>6643</v>
      </c>
      <c r="I1115" s="8" t="s">
        <v>482</v>
      </c>
      <c r="J1115" s="8">
        <v>24870</v>
      </c>
      <c r="K1115" s="8" t="s">
        <v>6644</v>
      </c>
      <c r="L1115" s="4" t="s">
        <v>6620</v>
      </c>
      <c r="M1115" s="8" t="s">
        <v>6621</v>
      </c>
      <c r="N1115" s="8" t="s">
        <v>6645</v>
      </c>
      <c r="O1115" s="8">
        <v>63</v>
      </c>
      <c r="P1115" s="18"/>
      <c r="Q1115" s="4"/>
      <c r="R1115" s="4" t="s">
        <v>4071</v>
      </c>
      <c r="S1115" s="8" t="s">
        <v>2713</v>
      </c>
      <c r="T1115" s="1"/>
      <c r="U1115" s="77" t="str">
        <f t="shared" si="191"/>
        <v>N</v>
      </c>
      <c r="V1115" s="77" t="str">
        <f t="shared" si="192"/>
        <v>N/A</v>
      </c>
      <c r="W1115" s="32"/>
      <c r="X1115" s="4" t="s">
        <v>4508</v>
      </c>
      <c r="Y1115" s="1"/>
      <c r="Z1115" s="1"/>
      <c r="AA1115" s="84" t="str">
        <f t="shared" si="188"/>
        <v>N/A</v>
      </c>
      <c r="AB1115" s="33">
        <v>0</v>
      </c>
      <c r="AC1115" s="15">
        <f t="shared" si="189"/>
        <v>0</v>
      </c>
      <c r="AD1115" s="1"/>
      <c r="AE1115" s="92" t="str">
        <f t="shared" si="190"/>
        <v>N/A</v>
      </c>
      <c r="AF1115" s="1"/>
      <c r="AG1115" s="8" t="s">
        <v>2756</v>
      </c>
      <c r="AH1115" s="89" t="str">
        <f t="shared" si="193"/>
        <v>No Build Required</v>
      </c>
      <c r="AI1115" s="1" t="s">
        <v>4508</v>
      </c>
      <c r="AJ1115" s="1" t="s">
        <v>4508</v>
      </c>
      <c r="AK1115" s="84" t="str">
        <f>IF(Q1115="",IF(U1115="N","N/A",IF(AL1115="","TBD",IF(AL1115="N/A","N/A",IF(ISNUMBER(AL1115),"Complete","")))),"Removed")</f>
        <v>N/A</v>
      </c>
      <c r="AL1115" s="93" t="s">
        <v>4508</v>
      </c>
      <c r="AM1115" s="89" t="str">
        <f>IF(Q1115="",IF(AO1115="","TBD",IF(AO1115="N/A","N/A",IF(ISNUMBER(AO1115),"Complete","TBD"))),"N/A")</f>
        <v>Complete</v>
      </c>
      <c r="AN1115" s="1">
        <v>40912</v>
      </c>
      <c r="AO1115" s="93">
        <v>40896</v>
      </c>
      <c r="AP1115" s="97" t="str">
        <f>IF(Q1115="",IF(AK1115="N/A",IF(AM1115="TBD","Waiting on Router","Ready"),"TBD"),"Removed")</f>
        <v>Ready</v>
      </c>
      <c r="AQ1115" s="1">
        <v>40913</v>
      </c>
      <c r="AR1115" s="4"/>
      <c r="AS1115" s="9">
        <v>1</v>
      </c>
      <c r="AT1115" s="1"/>
      <c r="AU1115" s="1"/>
      <c r="AV1115" s="4"/>
    </row>
    <row r="1116" spans="1:48">
      <c r="A1116" s="1"/>
      <c r="B1116" s="72" t="s">
        <v>2691</v>
      </c>
      <c r="C1116" s="72" t="s">
        <v>208</v>
      </c>
      <c r="D1116" s="72" t="s">
        <v>774</v>
      </c>
      <c r="E1116" s="18" t="s">
        <v>2719</v>
      </c>
      <c r="F1116" s="73" t="s">
        <v>1396</v>
      </c>
      <c r="G1116" s="72" t="s">
        <v>4851</v>
      </c>
      <c r="H1116" s="8" t="s">
        <v>6646</v>
      </c>
      <c r="I1116" s="8" t="s">
        <v>143</v>
      </c>
      <c r="J1116" s="8">
        <v>24874</v>
      </c>
      <c r="K1116" s="8" t="s">
        <v>6647</v>
      </c>
      <c r="L1116" s="4" t="s">
        <v>6620</v>
      </c>
      <c r="M1116" s="8" t="s">
        <v>6621</v>
      </c>
      <c r="N1116" s="8" t="s">
        <v>6648</v>
      </c>
      <c r="O1116" s="8">
        <v>64</v>
      </c>
      <c r="P1116" s="18"/>
      <c r="Q1116" s="4"/>
      <c r="R1116" s="4" t="s">
        <v>4071</v>
      </c>
      <c r="S1116" s="8" t="s">
        <v>2713</v>
      </c>
      <c r="T1116" s="1"/>
      <c r="U1116" s="77" t="str">
        <f t="shared" si="191"/>
        <v>N</v>
      </c>
      <c r="V1116" s="77" t="str">
        <f t="shared" si="192"/>
        <v>N/A</v>
      </c>
      <c r="W1116" s="32"/>
      <c r="X1116" s="4" t="s">
        <v>4508</v>
      </c>
      <c r="Y1116" s="1"/>
      <c r="Z1116" s="1"/>
      <c r="AA1116" s="84" t="str">
        <f t="shared" si="188"/>
        <v>N/A</v>
      </c>
      <c r="AB1116" s="33">
        <v>0</v>
      </c>
      <c r="AC1116" s="15">
        <f t="shared" si="189"/>
        <v>0</v>
      </c>
      <c r="AD1116" s="1"/>
      <c r="AE1116" s="92" t="str">
        <f t="shared" si="190"/>
        <v>N/A</v>
      </c>
      <c r="AF1116" s="1"/>
      <c r="AG1116" s="8" t="s">
        <v>2756</v>
      </c>
      <c r="AH1116" s="89" t="str">
        <f t="shared" si="193"/>
        <v>No Build Required</v>
      </c>
      <c r="AI1116" s="1" t="s">
        <v>4508</v>
      </c>
      <c r="AJ1116" s="1" t="s">
        <v>4508</v>
      </c>
      <c r="AK1116" s="84" t="str">
        <f>IF(Q1116="",IF(U1116="N","N/A",IF(AL1116="","TBD",IF(AL1116="N/A","N/A",IF(ISNUMBER(AL1116),"Complete","")))),"Removed")</f>
        <v>N/A</v>
      </c>
      <c r="AL1116" s="93" t="s">
        <v>4508</v>
      </c>
      <c r="AM1116" s="89" t="str">
        <f>IF(Q1116="",IF(AO1116="","TBD",IF(AO1116="N/A","N/A",IF(ISNUMBER(AO1116),"Complete","TBD"))),"N/A")</f>
        <v>Complete</v>
      </c>
      <c r="AN1116" s="1">
        <v>40912</v>
      </c>
      <c r="AO1116" s="93">
        <v>40886</v>
      </c>
      <c r="AP1116" s="97" t="str">
        <f>IF(Q1116="",IF(AK1116="N/A",IF(AM1116="TBD","Waiting on Router","Ready"),"TBD"),"Removed")</f>
        <v>Ready</v>
      </c>
      <c r="AQ1116" s="1">
        <v>40913</v>
      </c>
      <c r="AR1116" s="4"/>
      <c r="AS1116" s="9">
        <v>1</v>
      </c>
      <c r="AT1116" s="1"/>
      <c r="AU1116" s="1"/>
      <c r="AV1116" s="4"/>
    </row>
    <row r="1117" spans="1:48">
      <c r="A1117" s="1"/>
      <c r="B1117" s="72" t="s">
        <v>2692</v>
      </c>
      <c r="C1117" s="72" t="s">
        <v>208</v>
      </c>
      <c r="D1117" s="72" t="s">
        <v>774</v>
      </c>
      <c r="E1117" s="18" t="s">
        <v>2719</v>
      </c>
      <c r="F1117" s="73" t="s">
        <v>3419</v>
      </c>
      <c r="G1117" s="72" t="s">
        <v>4851</v>
      </c>
      <c r="H1117" s="8" t="s">
        <v>6649</v>
      </c>
      <c r="I1117" s="8" t="s">
        <v>143</v>
      </c>
      <c r="J1117" s="8">
        <v>24874</v>
      </c>
      <c r="K1117" s="8" t="s">
        <v>6650</v>
      </c>
      <c r="L1117" s="4" t="s">
        <v>6620</v>
      </c>
      <c r="M1117" s="8" t="s">
        <v>6621</v>
      </c>
      <c r="N1117" s="8" t="s">
        <v>6651</v>
      </c>
      <c r="O1117" s="8">
        <v>65</v>
      </c>
      <c r="P1117" s="18"/>
      <c r="Q1117" s="4"/>
      <c r="R1117" s="4" t="s">
        <v>4071</v>
      </c>
      <c r="S1117" s="8" t="s">
        <v>2713</v>
      </c>
      <c r="T1117" s="1"/>
      <c r="U1117" s="77" t="str">
        <f t="shared" si="191"/>
        <v>N</v>
      </c>
      <c r="V1117" s="77" t="str">
        <f t="shared" si="192"/>
        <v>N/A</v>
      </c>
      <c r="W1117" s="32"/>
      <c r="X1117" s="4" t="s">
        <v>4508</v>
      </c>
      <c r="Y1117" s="1"/>
      <c r="Z1117" s="1"/>
      <c r="AA1117" s="84" t="str">
        <f t="shared" si="188"/>
        <v>N/A</v>
      </c>
      <c r="AB1117" s="33">
        <v>0</v>
      </c>
      <c r="AC1117" s="15">
        <f t="shared" si="189"/>
        <v>0</v>
      </c>
      <c r="AD1117" s="1"/>
      <c r="AE1117" s="92" t="str">
        <f t="shared" si="190"/>
        <v>N/A</v>
      </c>
      <c r="AF1117" s="1"/>
      <c r="AG1117" s="8" t="s">
        <v>2756</v>
      </c>
      <c r="AH1117" s="89" t="str">
        <f t="shared" si="193"/>
        <v>No Build Required</v>
      </c>
      <c r="AI1117" s="1" t="s">
        <v>4508</v>
      </c>
      <c r="AJ1117" s="1" t="s">
        <v>4508</v>
      </c>
      <c r="AK1117" s="84" t="str">
        <f>IF(Q1117="",IF(U1117="N","N/A",IF(AL1117="","TBD",IF(AL1117="N/A","N/A",IF(ISNUMBER(AL1117),"Complete","")))),"Removed")</f>
        <v>N/A</v>
      </c>
      <c r="AL1117" s="93" t="s">
        <v>4508</v>
      </c>
      <c r="AM1117" s="89" t="str">
        <f>IF(Q1117="",IF(AO1117="","TBD",IF(AO1117="N/A","N/A",IF(ISNUMBER(AO1117),"Complete","TBD"))),"N/A")</f>
        <v>Complete</v>
      </c>
      <c r="AN1117" s="1">
        <v>40912</v>
      </c>
      <c r="AO1117" s="93">
        <v>40886</v>
      </c>
      <c r="AP1117" s="97" t="str">
        <f>IF(Q1117="",IF(AK1117="N/A",IF(AM1117="TBD","Waiting on Router","Ready"),"TBD"),"Removed")</f>
        <v>Ready</v>
      </c>
      <c r="AQ1117" s="1">
        <v>40913</v>
      </c>
      <c r="AR1117" s="4"/>
      <c r="AS1117" s="9">
        <v>1</v>
      </c>
      <c r="AT1117" s="1"/>
      <c r="AU1117" s="1"/>
      <c r="AV1117" s="4"/>
    </row>
    <row r="1118" spans="1:48">
      <c r="A1118" s="1"/>
      <c r="B1118" s="72" t="s">
        <v>2693</v>
      </c>
      <c r="C1118" s="72" t="s">
        <v>208</v>
      </c>
      <c r="D1118" s="72" t="s">
        <v>774</v>
      </c>
      <c r="E1118" s="18" t="s">
        <v>2719</v>
      </c>
      <c r="F1118" s="73" t="s">
        <v>1397</v>
      </c>
      <c r="G1118" s="72" t="s">
        <v>4851</v>
      </c>
      <c r="H1118" s="8" t="s">
        <v>6652</v>
      </c>
      <c r="I1118" s="8" t="s">
        <v>6653</v>
      </c>
      <c r="J1118" s="8">
        <v>24827</v>
      </c>
      <c r="K1118" s="8" t="s">
        <v>6654</v>
      </c>
      <c r="L1118" s="4" t="s">
        <v>6620</v>
      </c>
      <c r="M1118" s="8" t="s">
        <v>6621</v>
      </c>
      <c r="N1118" s="8" t="s">
        <v>6655</v>
      </c>
      <c r="O1118" s="8">
        <v>66</v>
      </c>
      <c r="P1118" s="18"/>
      <c r="Q1118" s="4"/>
      <c r="R1118" s="4" t="s">
        <v>4071</v>
      </c>
      <c r="S1118" s="8" t="s">
        <v>2713</v>
      </c>
      <c r="T1118" s="1"/>
      <c r="U1118" s="77" t="str">
        <f t="shared" si="191"/>
        <v>N</v>
      </c>
      <c r="V1118" s="77" t="str">
        <f t="shared" si="192"/>
        <v>N/A</v>
      </c>
      <c r="W1118" s="32"/>
      <c r="X1118" s="4" t="s">
        <v>4508</v>
      </c>
      <c r="Y1118" s="1"/>
      <c r="Z1118" s="1"/>
      <c r="AA1118" s="84" t="str">
        <f t="shared" si="188"/>
        <v>N/A</v>
      </c>
      <c r="AB1118" s="33">
        <v>0</v>
      </c>
      <c r="AC1118" s="15">
        <f t="shared" si="189"/>
        <v>0</v>
      </c>
      <c r="AD1118" s="1"/>
      <c r="AE1118" s="92" t="str">
        <f t="shared" si="190"/>
        <v>N/A</v>
      </c>
      <c r="AF1118" s="1"/>
      <c r="AG1118" s="8" t="s">
        <v>2756</v>
      </c>
      <c r="AH1118" s="89" t="str">
        <f t="shared" si="193"/>
        <v>No Build Required</v>
      </c>
      <c r="AI1118" s="1" t="s">
        <v>4508</v>
      </c>
      <c r="AJ1118" s="1" t="s">
        <v>4508</v>
      </c>
      <c r="AK1118" s="84" t="str">
        <f>IF(Q1118="",IF(U1118="N","N/A",IF(AL1118="","TBD",IF(AL1118="N/A","N/A",IF(ISNUMBER(AL1118),"Complete","")))),"Removed")</f>
        <v>N/A</v>
      </c>
      <c r="AL1118" s="93" t="s">
        <v>4508</v>
      </c>
      <c r="AM1118" s="89" t="str">
        <f>IF(Q1118="",IF(AO1118="","TBD",IF(AO1118="N/A","N/A",IF(ISNUMBER(AO1118),"Complete","TBD"))),"N/A")</f>
        <v>Complete</v>
      </c>
      <c r="AN1118" s="1">
        <v>40912</v>
      </c>
      <c r="AO1118" s="93">
        <v>40876</v>
      </c>
      <c r="AP1118" s="97" t="str">
        <f>IF(Q1118="",IF(AK1118="N/A",IF(AM1118="TBD","Waiting on Router","Ready"),"TBD"),"Removed")</f>
        <v>Ready</v>
      </c>
      <c r="AQ1118" s="1">
        <v>40913</v>
      </c>
      <c r="AR1118" s="4"/>
      <c r="AS1118" s="9">
        <v>1</v>
      </c>
      <c r="AT1118" s="1"/>
      <c r="AU1118" s="1"/>
      <c r="AV1118" s="4"/>
    </row>
    <row r="1119" spans="1:48">
      <c r="A1119" s="1"/>
      <c r="B1119" s="72" t="s">
        <v>2694</v>
      </c>
      <c r="C1119" s="72" t="s">
        <v>208</v>
      </c>
      <c r="D1119" s="72" t="s">
        <v>774</v>
      </c>
      <c r="E1119" s="18" t="s">
        <v>2719</v>
      </c>
      <c r="F1119" s="73" t="s">
        <v>1398</v>
      </c>
      <c r="G1119" s="72" t="s">
        <v>4851</v>
      </c>
      <c r="H1119" s="8" t="s">
        <v>6656</v>
      </c>
      <c r="I1119" s="8" t="s">
        <v>6657</v>
      </c>
      <c r="J1119" s="8">
        <v>24822</v>
      </c>
      <c r="K1119" s="8" t="s">
        <v>6658</v>
      </c>
      <c r="L1119" s="4" t="s">
        <v>6620</v>
      </c>
      <c r="M1119" s="8" t="s">
        <v>6621</v>
      </c>
      <c r="N1119" s="8" t="s">
        <v>6659</v>
      </c>
      <c r="O1119" s="8">
        <v>67</v>
      </c>
      <c r="P1119" s="18"/>
      <c r="Q1119" s="4"/>
      <c r="R1119" s="4" t="s">
        <v>4071</v>
      </c>
      <c r="S1119" s="8" t="s">
        <v>2713</v>
      </c>
      <c r="T1119" s="1"/>
      <c r="U1119" s="77" t="str">
        <f t="shared" si="191"/>
        <v>N</v>
      </c>
      <c r="V1119" s="77" t="str">
        <f t="shared" si="192"/>
        <v>N/A</v>
      </c>
      <c r="W1119" s="32"/>
      <c r="X1119" s="4" t="s">
        <v>4508</v>
      </c>
      <c r="Y1119" s="1"/>
      <c r="Z1119" s="1"/>
      <c r="AA1119" s="84" t="str">
        <f t="shared" si="188"/>
        <v>N/A</v>
      </c>
      <c r="AB1119" s="33">
        <v>0</v>
      </c>
      <c r="AC1119" s="15">
        <f t="shared" si="189"/>
        <v>0</v>
      </c>
      <c r="AD1119" s="1"/>
      <c r="AE1119" s="92" t="str">
        <f t="shared" si="190"/>
        <v>N/A</v>
      </c>
      <c r="AF1119" s="1"/>
      <c r="AG1119" s="8" t="s">
        <v>2756</v>
      </c>
      <c r="AH1119" s="89" t="str">
        <f t="shared" si="193"/>
        <v>No Build Required</v>
      </c>
      <c r="AI1119" s="1" t="s">
        <v>4508</v>
      </c>
      <c r="AJ1119" s="1" t="s">
        <v>4508</v>
      </c>
      <c r="AK1119" s="84" t="str">
        <f>IF(Q1119="",IF(U1119="N","N/A",IF(AL1119="","TBD",IF(AL1119="N/A","N/A",IF(ISNUMBER(AL1119),"Complete","")))),"Removed")</f>
        <v>N/A</v>
      </c>
      <c r="AL1119" s="93" t="s">
        <v>4508</v>
      </c>
      <c r="AM1119" s="89" t="str">
        <f>IF(Q1119="",IF(AO1119="","TBD",IF(AO1119="N/A","N/A",IF(ISNUMBER(AO1119),"Complete","TBD"))),"N/A")</f>
        <v>Complete</v>
      </c>
      <c r="AN1119" s="1">
        <v>40912</v>
      </c>
      <c r="AO1119" s="93">
        <v>40877</v>
      </c>
      <c r="AP1119" s="97" t="str">
        <f>IF(Q1119="",IF(AK1119="N/A",IF(AM1119="TBD","Waiting on Router","Ready"),"TBD"),"Removed")</f>
        <v>Ready</v>
      </c>
      <c r="AQ1119" s="1">
        <v>40913</v>
      </c>
      <c r="AR1119" s="4"/>
      <c r="AS1119" s="9">
        <v>1</v>
      </c>
      <c r="AT1119" s="1"/>
      <c r="AU1119" s="1"/>
      <c r="AV1119" s="4"/>
    </row>
    <row r="1120" spans="1:48">
      <c r="A1120" s="1"/>
      <c r="B1120" s="72" t="s">
        <v>2695</v>
      </c>
      <c r="C1120" s="72" t="s">
        <v>208</v>
      </c>
      <c r="D1120" s="72" t="s">
        <v>774</v>
      </c>
      <c r="E1120" s="18" t="s">
        <v>2719</v>
      </c>
      <c r="F1120" s="73" t="s">
        <v>1399</v>
      </c>
      <c r="G1120" s="72" t="s">
        <v>4851</v>
      </c>
      <c r="H1120" s="8" t="s">
        <v>6660</v>
      </c>
      <c r="I1120" s="8" t="s">
        <v>6661</v>
      </c>
      <c r="J1120" s="8">
        <v>24867</v>
      </c>
      <c r="K1120" s="8" t="s">
        <v>6662</v>
      </c>
      <c r="L1120" s="4" t="s">
        <v>6620</v>
      </c>
      <c r="M1120" s="8" t="s">
        <v>6621</v>
      </c>
      <c r="N1120" s="8" t="s">
        <v>6663</v>
      </c>
      <c r="O1120" s="8">
        <v>68</v>
      </c>
      <c r="P1120" s="18"/>
      <c r="Q1120" s="4"/>
      <c r="R1120" s="4" t="s">
        <v>4071</v>
      </c>
      <c r="S1120" s="8" t="s">
        <v>2713</v>
      </c>
      <c r="T1120" s="1"/>
      <c r="U1120" s="77" t="str">
        <f t="shared" si="191"/>
        <v>N</v>
      </c>
      <c r="V1120" s="77" t="str">
        <f t="shared" si="192"/>
        <v>N/A</v>
      </c>
      <c r="W1120" s="32"/>
      <c r="X1120" s="4" t="s">
        <v>4508</v>
      </c>
      <c r="Y1120" s="1"/>
      <c r="Z1120" s="1"/>
      <c r="AA1120" s="84" t="str">
        <f t="shared" si="188"/>
        <v>N/A</v>
      </c>
      <c r="AB1120" s="33">
        <v>0</v>
      </c>
      <c r="AC1120" s="15">
        <f t="shared" si="189"/>
        <v>0</v>
      </c>
      <c r="AD1120" s="1"/>
      <c r="AE1120" s="92" t="str">
        <f t="shared" si="190"/>
        <v>N/A</v>
      </c>
      <c r="AF1120" s="1"/>
      <c r="AG1120" s="8" t="s">
        <v>2756</v>
      </c>
      <c r="AH1120" s="89" t="str">
        <f t="shared" si="193"/>
        <v>No Build Required</v>
      </c>
      <c r="AI1120" s="1" t="s">
        <v>4508</v>
      </c>
      <c r="AJ1120" s="1" t="s">
        <v>4508</v>
      </c>
      <c r="AK1120" s="84" t="str">
        <f>IF(Q1120="",IF(U1120="N","N/A",IF(AL1120="","TBD",IF(AL1120="N/A","N/A",IF(ISNUMBER(AL1120),"Complete","")))),"Removed")</f>
        <v>N/A</v>
      </c>
      <c r="AL1120" s="93" t="s">
        <v>4508</v>
      </c>
      <c r="AM1120" s="89" t="str">
        <f>IF(Q1120="",IF(AO1120="","TBD",IF(AO1120="N/A","N/A",IF(ISNUMBER(AO1120),"Complete","TBD"))),"N/A")</f>
        <v>Complete</v>
      </c>
      <c r="AN1120" s="1">
        <v>40912</v>
      </c>
      <c r="AO1120" s="93">
        <v>40875</v>
      </c>
      <c r="AP1120" s="97" t="str">
        <f>IF(Q1120="",IF(AK1120="N/A",IF(AM1120="TBD","Waiting on Router","Ready"),"TBD"),"Removed")</f>
        <v>Ready</v>
      </c>
      <c r="AQ1120" s="1">
        <v>40913</v>
      </c>
      <c r="AR1120" s="4"/>
      <c r="AS1120" s="9">
        <v>1</v>
      </c>
      <c r="AT1120" s="1"/>
      <c r="AU1120" s="1"/>
      <c r="AV1120" s="4"/>
    </row>
    <row r="1121" spans="1:48">
      <c r="A1121" s="1"/>
      <c r="B1121" s="72" t="s">
        <v>2696</v>
      </c>
      <c r="C1121" s="72" t="s">
        <v>208</v>
      </c>
      <c r="D1121" s="72" t="s">
        <v>774</v>
      </c>
      <c r="E1121" s="18" t="s">
        <v>2719</v>
      </c>
      <c r="F1121" s="73" t="s">
        <v>1400</v>
      </c>
      <c r="G1121" s="72" t="s">
        <v>4851</v>
      </c>
      <c r="H1121" s="8" t="s">
        <v>6664</v>
      </c>
      <c r="I1121" s="8" t="s">
        <v>143</v>
      </c>
      <c r="J1121" s="8">
        <v>24874</v>
      </c>
      <c r="K1121" s="8" t="s">
        <v>6665</v>
      </c>
      <c r="L1121" s="4" t="s">
        <v>6620</v>
      </c>
      <c r="M1121" s="8" t="s">
        <v>6621</v>
      </c>
      <c r="N1121" s="8" t="s">
        <v>6666</v>
      </c>
      <c r="O1121" s="8">
        <v>69</v>
      </c>
      <c r="P1121" s="18"/>
      <c r="Q1121" s="4"/>
      <c r="R1121" s="4" t="s">
        <v>4071</v>
      </c>
      <c r="S1121" s="8" t="s">
        <v>2713</v>
      </c>
      <c r="T1121" s="1"/>
      <c r="U1121" s="77" t="str">
        <f t="shared" si="191"/>
        <v>N</v>
      </c>
      <c r="V1121" s="77" t="str">
        <f t="shared" si="192"/>
        <v>N/A</v>
      </c>
      <c r="W1121" s="32"/>
      <c r="X1121" s="4" t="s">
        <v>4508</v>
      </c>
      <c r="Y1121" s="1"/>
      <c r="Z1121" s="1"/>
      <c r="AA1121" s="84" t="str">
        <f t="shared" si="188"/>
        <v>N/A</v>
      </c>
      <c r="AB1121" s="33">
        <v>0</v>
      </c>
      <c r="AC1121" s="15">
        <f t="shared" si="189"/>
        <v>0</v>
      </c>
      <c r="AD1121" s="1"/>
      <c r="AE1121" s="92" t="str">
        <f t="shared" si="190"/>
        <v>N/A</v>
      </c>
      <c r="AF1121" s="1"/>
      <c r="AG1121" s="8" t="s">
        <v>2756</v>
      </c>
      <c r="AH1121" s="89" t="str">
        <f t="shared" si="193"/>
        <v>No Build Required</v>
      </c>
      <c r="AI1121" s="1" t="s">
        <v>4508</v>
      </c>
      <c r="AJ1121" s="1" t="s">
        <v>4508</v>
      </c>
      <c r="AK1121" s="84" t="str">
        <f>IF(Q1121="",IF(U1121="N","N/A",IF(AL1121="","TBD",IF(AL1121="N/A","N/A",IF(ISNUMBER(AL1121),"Complete","")))),"Removed")</f>
        <v>N/A</v>
      </c>
      <c r="AL1121" s="93" t="s">
        <v>4508</v>
      </c>
      <c r="AM1121" s="89" t="str">
        <f>IF(Q1121="",IF(AO1121="","TBD",IF(AO1121="N/A","N/A",IF(ISNUMBER(AO1121),"Complete","TBD"))),"N/A")</f>
        <v>Complete</v>
      </c>
      <c r="AN1121" s="1">
        <v>40912</v>
      </c>
      <c r="AO1121" s="93">
        <v>40865</v>
      </c>
      <c r="AP1121" s="97" t="str">
        <f>IF(Q1121="",IF(AK1121="N/A",IF(AM1121="TBD","Waiting on Router","Ready"),"TBD"),"Removed")</f>
        <v>Ready</v>
      </c>
      <c r="AQ1121" s="1">
        <v>40913</v>
      </c>
      <c r="AR1121" s="4"/>
      <c r="AS1121" s="9">
        <v>1</v>
      </c>
      <c r="AT1121" s="1"/>
      <c r="AU1121" s="1"/>
      <c r="AV1121" s="4"/>
    </row>
    <row r="1122" spans="1:48">
      <c r="A1122" s="2"/>
      <c r="B1122" s="73" t="s">
        <v>2697</v>
      </c>
      <c r="C1122" s="73" t="s">
        <v>208</v>
      </c>
      <c r="D1122" s="103" t="s">
        <v>763</v>
      </c>
      <c r="E1122" s="4" t="s">
        <v>2719</v>
      </c>
      <c r="F1122" s="103" t="s">
        <v>409</v>
      </c>
      <c r="G1122" s="73" t="s">
        <v>4852</v>
      </c>
      <c r="H1122" s="4" t="s">
        <v>410</v>
      </c>
      <c r="I1122" s="4" t="s">
        <v>411</v>
      </c>
      <c r="J1122" s="4"/>
      <c r="K1122" s="4" t="s">
        <v>2799</v>
      </c>
      <c r="L1122" s="4"/>
      <c r="M1122" s="4"/>
      <c r="N1122" s="4" t="s">
        <v>4131</v>
      </c>
      <c r="O1122" s="4">
        <v>710</v>
      </c>
      <c r="P1122" s="4"/>
      <c r="Q1122" s="4"/>
      <c r="R1122" s="4" t="s">
        <v>2727</v>
      </c>
      <c r="S1122" s="4" t="s">
        <v>2712</v>
      </c>
      <c r="T1122" s="2">
        <v>40819</v>
      </c>
      <c r="U1122" s="86" t="str">
        <f t="shared" si="191"/>
        <v>Y</v>
      </c>
      <c r="V1122" s="86" t="str">
        <f t="shared" si="192"/>
        <v>Y</v>
      </c>
      <c r="W1122" s="34" t="s">
        <v>4788</v>
      </c>
      <c r="X1122" s="4" t="s">
        <v>697</v>
      </c>
      <c r="Y1122" s="2">
        <v>41026</v>
      </c>
      <c r="Z1122" s="2">
        <v>40975</v>
      </c>
      <c r="AA1122" s="84" t="str">
        <f t="shared" si="188"/>
        <v>Y</v>
      </c>
      <c r="AB1122" s="35">
        <v>1560</v>
      </c>
      <c r="AC1122" s="15">
        <f t="shared" si="189"/>
        <v>1560</v>
      </c>
      <c r="AD1122" s="2">
        <v>41183</v>
      </c>
      <c r="AE1122" s="92" t="str">
        <f t="shared" si="190"/>
        <v>Complete</v>
      </c>
      <c r="AF1122" s="2">
        <v>41046</v>
      </c>
      <c r="AG1122" s="4" t="s">
        <v>697</v>
      </c>
      <c r="AH1122" s="89" t="str">
        <f t="shared" si="193"/>
        <v>Complete</v>
      </c>
      <c r="AI1122" s="2">
        <v>41074</v>
      </c>
      <c r="AJ1122" s="2">
        <v>41185</v>
      </c>
      <c r="AK1122" s="84" t="str">
        <f>IF(Q1122="",IF(U1122="N","N/A",IF(AL1122="","TBD",IF(AL1122="N/A","N/A",IF(ISNUMBER(AL1122),"Complete","")))),"Removed")</f>
        <v>Complete</v>
      </c>
      <c r="AL1122" s="94">
        <v>41171</v>
      </c>
      <c r="AM1122" s="89" t="str">
        <f>IF(Q1122="",IF(AO1122="","TBD",IF(AO1122="N/A","N/A",IF(ISNUMBER(AO1122),"Complete","TBD"))),"N/A")</f>
        <v>Complete</v>
      </c>
      <c r="AN1122" s="1">
        <v>41173</v>
      </c>
      <c r="AO1122" s="94">
        <v>40890</v>
      </c>
      <c r="AP1122" s="97" t="str">
        <f>IF(Q1122="",IF(AK1122="Complete",IF(AM1122="TBD","Waiting on Router","Ready"),"Pending Fiber Completion"),"Removed")</f>
        <v>Ready</v>
      </c>
      <c r="AQ1122" s="1">
        <v>41173</v>
      </c>
      <c r="AR1122" s="4"/>
      <c r="AS1122" s="7">
        <v>1</v>
      </c>
      <c r="AT1122" s="2"/>
      <c r="AU1122" s="2"/>
      <c r="AV1122" s="4"/>
    </row>
    <row r="1123" spans="1:48">
      <c r="A1123" s="2"/>
      <c r="B1123" s="73" t="s">
        <v>2698</v>
      </c>
      <c r="C1123" s="73" t="s">
        <v>208</v>
      </c>
      <c r="D1123" s="73" t="s">
        <v>763</v>
      </c>
      <c r="E1123" s="4" t="s">
        <v>2719</v>
      </c>
      <c r="F1123" s="73" t="s">
        <v>470</v>
      </c>
      <c r="G1123" s="73" t="s">
        <v>4852</v>
      </c>
      <c r="H1123" s="4" t="s">
        <v>471</v>
      </c>
      <c r="I1123" s="4" t="s">
        <v>472</v>
      </c>
      <c r="J1123" s="4"/>
      <c r="K1123" s="4" t="s">
        <v>2798</v>
      </c>
      <c r="L1123" s="4" t="s">
        <v>4884</v>
      </c>
      <c r="M1123" s="4" t="s">
        <v>2798</v>
      </c>
      <c r="N1123" s="4" t="s">
        <v>4158</v>
      </c>
      <c r="O1123" s="4">
        <v>686</v>
      </c>
      <c r="P1123" s="4"/>
      <c r="Q1123" s="4"/>
      <c r="R1123" s="4" t="s">
        <v>2727</v>
      </c>
      <c r="S1123" s="4" t="s">
        <v>2712</v>
      </c>
      <c r="T1123" s="2">
        <v>40868</v>
      </c>
      <c r="U1123" s="86" t="str">
        <f t="shared" si="191"/>
        <v>Y</v>
      </c>
      <c r="V1123" s="86" t="str">
        <f t="shared" si="192"/>
        <v>Y</v>
      </c>
      <c r="W1123" s="34">
        <v>12530.6</v>
      </c>
      <c r="X1123" s="4" t="s">
        <v>2756</v>
      </c>
      <c r="Y1123" s="2"/>
      <c r="Z1123" s="2">
        <v>40977</v>
      </c>
      <c r="AA1123" s="84" t="str">
        <f t="shared" si="188"/>
        <v>Y</v>
      </c>
      <c r="AB1123" s="35">
        <v>475</v>
      </c>
      <c r="AC1123" s="15">
        <f t="shared" si="189"/>
        <v>475</v>
      </c>
      <c r="AD1123" s="2">
        <v>41183</v>
      </c>
      <c r="AE1123" s="92" t="str">
        <f t="shared" si="190"/>
        <v>Complete</v>
      </c>
      <c r="AF1123" s="2">
        <v>41025</v>
      </c>
      <c r="AG1123" s="4" t="s">
        <v>697</v>
      </c>
      <c r="AH1123" s="89" t="str">
        <f t="shared" si="193"/>
        <v>Complete</v>
      </c>
      <c r="AI1123" s="2">
        <v>41099</v>
      </c>
      <c r="AJ1123" s="2">
        <v>41311</v>
      </c>
      <c r="AK1123" s="84" t="str">
        <f>IF(Q1123="",IF(U1123="N","N/A",IF(AL1123="","TBD",IF(AL1123="N/A","N/A",IF(ISNUMBER(AL1123),"Complete","")))),"Removed")</f>
        <v>Complete</v>
      </c>
      <c r="AL1123" s="94">
        <v>41176</v>
      </c>
      <c r="AM1123" s="89" t="str">
        <f>IF(Q1123="",IF(AO1123="","TBD",IF(AO1123="N/A","N/A",IF(ISNUMBER(AO1123),"Complete","TBD"))),"N/A")</f>
        <v>Complete</v>
      </c>
      <c r="AN1123" s="2"/>
      <c r="AO1123" s="94">
        <v>40844</v>
      </c>
      <c r="AP1123" s="97" t="str">
        <f>IF(Q1123="",IF(AK1123="Complete",IF(AM1123="TBD","Waiting on Router","Ready"),"Pending Fiber Completion"),"Removed")</f>
        <v>Ready</v>
      </c>
      <c r="AQ1123" s="2"/>
      <c r="AR1123" s="4"/>
      <c r="AS1123" s="7">
        <v>1</v>
      </c>
      <c r="AT1123" s="2"/>
      <c r="AU1123" s="2"/>
      <c r="AV1123" s="4"/>
    </row>
    <row r="1124" spans="1:48" ht="31.5">
      <c r="A1124" s="2"/>
      <c r="B1124" s="73" t="s">
        <v>2699</v>
      </c>
      <c r="C1124" s="73" t="s">
        <v>208</v>
      </c>
      <c r="D1124" s="73" t="s">
        <v>763</v>
      </c>
      <c r="E1124" s="4" t="s">
        <v>2719</v>
      </c>
      <c r="F1124" s="73" t="s">
        <v>480</v>
      </c>
      <c r="G1124" s="73" t="s">
        <v>4852</v>
      </c>
      <c r="H1124" s="4" t="s">
        <v>481</v>
      </c>
      <c r="I1124" s="4" t="s">
        <v>482</v>
      </c>
      <c r="J1124" s="4"/>
      <c r="K1124" s="4" t="s">
        <v>2797</v>
      </c>
      <c r="L1124" s="4" t="s">
        <v>4659</v>
      </c>
      <c r="M1124" s="4" t="s">
        <v>2797</v>
      </c>
      <c r="N1124" s="4" t="s">
        <v>4167</v>
      </c>
      <c r="O1124" s="4">
        <v>708</v>
      </c>
      <c r="P1124" s="4"/>
      <c r="Q1124" s="4"/>
      <c r="R1124" s="4" t="s">
        <v>2727</v>
      </c>
      <c r="S1124" s="4" t="s">
        <v>2712</v>
      </c>
      <c r="T1124" s="2">
        <v>40878</v>
      </c>
      <c r="U1124" s="86" t="str">
        <f t="shared" si="191"/>
        <v>Y</v>
      </c>
      <c r="V1124" s="86" t="str">
        <f t="shared" si="192"/>
        <v>Y</v>
      </c>
      <c r="W1124" s="34">
        <v>16048.64</v>
      </c>
      <c r="X1124" s="4" t="s">
        <v>2756</v>
      </c>
      <c r="Y1124" s="2"/>
      <c r="Z1124" s="2">
        <v>40885</v>
      </c>
      <c r="AA1124" s="84" t="str">
        <f t="shared" si="188"/>
        <v>Y</v>
      </c>
      <c r="AB1124" s="35">
        <v>2092</v>
      </c>
      <c r="AC1124" s="15">
        <f t="shared" si="189"/>
        <v>2092</v>
      </c>
      <c r="AD1124" s="2">
        <v>41183</v>
      </c>
      <c r="AE1124" s="92" t="str">
        <f t="shared" si="190"/>
        <v>Complete</v>
      </c>
      <c r="AF1124" s="2">
        <v>40942</v>
      </c>
      <c r="AG1124" s="4" t="s">
        <v>697</v>
      </c>
      <c r="AH1124" s="89" t="str">
        <f t="shared" si="193"/>
        <v>Complete</v>
      </c>
      <c r="AI1124" s="2">
        <v>41031</v>
      </c>
      <c r="AJ1124" s="2">
        <v>41093</v>
      </c>
      <c r="AK1124" s="84" t="str">
        <f>IF(Q1124="",IF(U1124="N","N/A",IF(AL1124="","TBD",IF(AL1124="N/A","N/A",IF(ISNUMBER(AL1124),"Complete","")))),"Removed")</f>
        <v>Complete</v>
      </c>
      <c r="AL1124" s="94">
        <v>41173</v>
      </c>
      <c r="AM1124" s="89" t="str">
        <f>IF(Q1124="",IF(AO1124="","TBD",IF(AO1124="N/A","N/A",IF(ISNUMBER(AO1124),"Complete","TBD"))),"N/A")</f>
        <v>Complete</v>
      </c>
      <c r="AN1124" s="2"/>
      <c r="AO1124" s="94">
        <v>40892</v>
      </c>
      <c r="AP1124" s="97" t="str">
        <f>IF(Q1124="",IF(AK1124="Complete",IF(AM1124="TBD","Waiting on Router","Ready"),"Pending Fiber Completion"),"Removed")</f>
        <v>Ready</v>
      </c>
      <c r="AQ1124" s="2"/>
      <c r="AR1124" s="4" t="s">
        <v>4727</v>
      </c>
      <c r="AS1124" s="7">
        <v>1</v>
      </c>
      <c r="AT1124" s="2"/>
      <c r="AU1124" s="2"/>
      <c r="AV1124" s="4"/>
    </row>
    <row r="1125" spans="1:48">
      <c r="A1125" s="2"/>
      <c r="B1125" s="73" t="s">
        <v>2700</v>
      </c>
      <c r="C1125" s="73" t="s">
        <v>208</v>
      </c>
      <c r="D1125" s="73" t="s">
        <v>763</v>
      </c>
      <c r="E1125" s="4" t="s">
        <v>2719</v>
      </c>
      <c r="F1125" s="73" t="s">
        <v>492</v>
      </c>
      <c r="G1125" s="73" t="s">
        <v>4852</v>
      </c>
      <c r="H1125" s="4" t="s">
        <v>493</v>
      </c>
      <c r="I1125" s="4" t="s">
        <v>143</v>
      </c>
      <c r="J1125" s="4">
        <v>24874</v>
      </c>
      <c r="K1125" s="4" t="s">
        <v>2796</v>
      </c>
      <c r="L1125" s="4"/>
      <c r="M1125" s="4"/>
      <c r="N1125" s="4" t="s">
        <v>4218</v>
      </c>
      <c r="O1125" s="4">
        <v>709</v>
      </c>
      <c r="P1125" s="4"/>
      <c r="Q1125" s="4"/>
      <c r="R1125" s="4" t="s">
        <v>2727</v>
      </c>
      <c r="S1125" s="4" t="s">
        <v>2712</v>
      </c>
      <c r="T1125" s="2">
        <v>40884</v>
      </c>
      <c r="U1125" s="86" t="str">
        <f t="shared" si="191"/>
        <v>Y</v>
      </c>
      <c r="V1125" s="86" t="str">
        <f t="shared" si="192"/>
        <v>Y</v>
      </c>
      <c r="W1125" s="34">
        <v>5594.12</v>
      </c>
      <c r="X1125" s="4" t="s">
        <v>2756</v>
      </c>
      <c r="Y1125" s="2"/>
      <c r="Z1125" s="2">
        <v>40890</v>
      </c>
      <c r="AA1125" s="84" t="str">
        <f t="shared" si="188"/>
        <v>Y</v>
      </c>
      <c r="AB1125" s="35">
        <v>662</v>
      </c>
      <c r="AC1125" s="15">
        <f t="shared" si="189"/>
        <v>662</v>
      </c>
      <c r="AD1125" s="2">
        <v>41183</v>
      </c>
      <c r="AE1125" s="92" t="str">
        <f t="shared" si="190"/>
        <v>Complete</v>
      </c>
      <c r="AF1125" s="2">
        <v>41011</v>
      </c>
      <c r="AG1125" s="4" t="s">
        <v>697</v>
      </c>
      <c r="AH1125" s="89" t="str">
        <f t="shared" si="193"/>
        <v>Complete</v>
      </c>
      <c r="AI1125" s="2">
        <v>41052</v>
      </c>
      <c r="AJ1125" s="2">
        <v>41093</v>
      </c>
      <c r="AK1125" s="84" t="str">
        <f>IF(Q1125="",IF(U1125="N","N/A",IF(AL1125="","TBD",IF(AL1125="N/A","N/A",IF(ISNUMBER(AL1125),"Complete","")))),"Removed")</f>
        <v>Complete</v>
      </c>
      <c r="AL1125" s="94">
        <v>41206</v>
      </c>
      <c r="AM1125" s="89" t="str">
        <f>IF(Q1125="",IF(AO1125="","TBD",IF(AO1125="N/A","N/A",IF(ISNUMBER(AO1125),"Complete","TBD"))),"N/A")</f>
        <v>Complete</v>
      </c>
      <c r="AN1125" s="2"/>
      <c r="AO1125" s="94">
        <v>40892</v>
      </c>
      <c r="AP1125" s="97" t="str">
        <f>IF(Q1125="",IF(AK1125="Complete",IF(AM1125="TBD","Waiting on Router","Ready"),"Pending Fiber Completion"),"Removed")</f>
        <v>Ready</v>
      </c>
      <c r="AQ1125" s="2"/>
      <c r="AR1125" s="4"/>
      <c r="AS1125" s="7">
        <v>1</v>
      </c>
      <c r="AT1125" s="2"/>
      <c r="AU1125" s="2"/>
      <c r="AV1125" s="4"/>
    </row>
    <row r="1126" spans="1:48">
      <c r="A1126" s="1"/>
      <c r="B1126" s="74" t="s">
        <v>2701</v>
      </c>
      <c r="C1126" s="74" t="s">
        <v>208</v>
      </c>
      <c r="D1126" s="74" t="s">
        <v>761</v>
      </c>
      <c r="E1126" s="9" t="s">
        <v>2719</v>
      </c>
      <c r="F1126" s="79" t="s">
        <v>209</v>
      </c>
      <c r="G1126" s="74" t="s">
        <v>4852</v>
      </c>
      <c r="H1126" s="9" t="s">
        <v>759</v>
      </c>
      <c r="I1126" s="9" t="s">
        <v>143</v>
      </c>
      <c r="J1126" s="9">
        <v>24874</v>
      </c>
      <c r="K1126" s="9" t="s">
        <v>2795</v>
      </c>
      <c r="L1126" s="7" t="s">
        <v>3958</v>
      </c>
      <c r="M1126" s="9" t="s">
        <v>3959</v>
      </c>
      <c r="N1126" s="9" t="s">
        <v>4637</v>
      </c>
      <c r="O1126" s="9">
        <v>1351</v>
      </c>
      <c r="P1126" s="9"/>
      <c r="Q1126" s="7"/>
      <c r="R1126" s="7" t="s">
        <v>2727</v>
      </c>
      <c r="S1126" s="9"/>
      <c r="T1126" s="1">
        <v>40878</v>
      </c>
      <c r="U1126" s="87" t="str">
        <f t="shared" si="191"/>
        <v>Y</v>
      </c>
      <c r="V1126" s="87" t="str">
        <f t="shared" si="192"/>
        <v>Y</v>
      </c>
      <c r="W1126" s="32">
        <v>7424.31</v>
      </c>
      <c r="X1126" s="9" t="s">
        <v>2756</v>
      </c>
      <c r="Y1126" s="1"/>
      <c r="Z1126" s="1">
        <v>40890</v>
      </c>
      <c r="AA1126" s="84" t="str">
        <f t="shared" si="188"/>
        <v>Y</v>
      </c>
      <c r="AB1126" s="33">
        <v>590</v>
      </c>
      <c r="AC1126" s="15">
        <f t="shared" si="189"/>
        <v>590</v>
      </c>
      <c r="AD1126" s="1">
        <v>41183</v>
      </c>
      <c r="AE1126" s="92" t="str">
        <f t="shared" si="190"/>
        <v>Complete</v>
      </c>
      <c r="AF1126" s="1">
        <v>41008</v>
      </c>
      <c r="AG1126" s="9" t="s">
        <v>697</v>
      </c>
      <c r="AH1126" s="89" t="str">
        <f t="shared" si="193"/>
        <v>Complete</v>
      </c>
      <c r="AI1126" s="1">
        <v>41197</v>
      </c>
      <c r="AJ1126" s="1">
        <v>41211</v>
      </c>
      <c r="AK1126" s="84" t="str">
        <f>IF(Q1126="",IF(U1126="N","N/A",IF(AL1126="","TBD",IF(AL1126="N/A","N/A",IF(ISNUMBER(AL1126),"Complete","")))),"Removed")</f>
        <v>Complete</v>
      </c>
      <c r="AL1126" s="94">
        <v>41226</v>
      </c>
      <c r="AM1126" s="89" t="str">
        <f>IF(Q1126="",IF(AO1126="","TBD",IF(AO1126="N/A","N/A",IF(ISNUMBER(AO1126),"Complete","TBD"))),"N/A")</f>
        <v>Complete</v>
      </c>
      <c r="AN1126" s="1"/>
      <c r="AO1126" s="93">
        <v>40936</v>
      </c>
      <c r="AP1126" s="97" t="str">
        <f>IF(Q1126="",IF(AK1126="Complete",IF(AM1126="TBD","Waiting on Router","Ready"),"Pending Fiber Completion"),"Removed")</f>
        <v>Ready</v>
      </c>
      <c r="AQ1126" s="1"/>
      <c r="AR1126" s="7"/>
      <c r="AS1126" s="9">
        <v>1</v>
      </c>
      <c r="AT1126" s="1"/>
      <c r="AU1126" s="1"/>
      <c r="AV1126" s="7"/>
    </row>
    <row r="1127" spans="1:48" ht="31.5">
      <c r="A1127" s="2"/>
      <c r="B1127" s="73" t="s">
        <v>2702</v>
      </c>
      <c r="C1127" s="73" t="s">
        <v>208</v>
      </c>
      <c r="D1127" s="73" t="s">
        <v>710</v>
      </c>
      <c r="E1127" s="4" t="s">
        <v>2719</v>
      </c>
      <c r="F1127" s="73" t="s">
        <v>4702</v>
      </c>
      <c r="G1127" s="73" t="s">
        <v>4852</v>
      </c>
      <c r="H1127" s="4" t="s">
        <v>2752</v>
      </c>
      <c r="I1127" s="4" t="s">
        <v>45</v>
      </c>
      <c r="J1127" s="4">
        <v>24849</v>
      </c>
      <c r="K1127" s="4" t="s">
        <v>2794</v>
      </c>
      <c r="L1127" s="4" t="s">
        <v>3863</v>
      </c>
      <c r="M1127" s="4" t="s">
        <v>3864</v>
      </c>
      <c r="N1127" s="4" t="s">
        <v>4298</v>
      </c>
      <c r="O1127" s="4">
        <v>1099</v>
      </c>
      <c r="P1127" s="4"/>
      <c r="Q1127" s="4"/>
      <c r="R1127" s="4" t="s">
        <v>2727</v>
      </c>
      <c r="S1127" s="4" t="s">
        <v>2714</v>
      </c>
      <c r="T1127" s="2">
        <v>40878</v>
      </c>
      <c r="U1127" s="86" t="str">
        <f t="shared" si="191"/>
        <v>Y</v>
      </c>
      <c r="V1127" s="86" t="str">
        <f t="shared" si="192"/>
        <v>Y</v>
      </c>
      <c r="W1127" s="34">
        <v>7379.28</v>
      </c>
      <c r="X1127" s="4" t="s">
        <v>2756</v>
      </c>
      <c r="Y1127" s="2"/>
      <c r="Z1127" s="2">
        <v>40885</v>
      </c>
      <c r="AA1127" s="84" t="str">
        <f t="shared" si="188"/>
        <v>Y</v>
      </c>
      <c r="AB1127" s="35">
        <v>888</v>
      </c>
      <c r="AC1127" s="15">
        <f t="shared" si="189"/>
        <v>888</v>
      </c>
      <c r="AD1127" s="2">
        <v>41183</v>
      </c>
      <c r="AE1127" s="92" t="str">
        <f t="shared" si="190"/>
        <v>Complete</v>
      </c>
      <c r="AF1127" s="2">
        <v>40963</v>
      </c>
      <c r="AG1127" s="4" t="s">
        <v>697</v>
      </c>
      <c r="AH1127" s="89" t="str">
        <f t="shared" si="193"/>
        <v>Complete</v>
      </c>
      <c r="AI1127" s="2">
        <v>41031</v>
      </c>
      <c r="AJ1127" s="2">
        <v>41093</v>
      </c>
      <c r="AK1127" s="84" t="str">
        <f>IF(Q1127="",IF(U1127="N","N/A",IF(AL1127="","TBD",IF(AL1127="N/A","N/A",IF(ISNUMBER(AL1127),"Complete","")))),"Removed")</f>
        <v>Complete</v>
      </c>
      <c r="AL1127" s="94">
        <v>41197</v>
      </c>
      <c r="AM1127" s="89" t="str">
        <f>IF(Q1127="",IF(AO1127="","TBD",IF(AO1127="N/A","N/A",IF(ISNUMBER(AO1127),"Complete","TBD"))),"N/A")</f>
        <v>Complete</v>
      </c>
      <c r="AN1127" s="2"/>
      <c r="AO1127" s="94">
        <v>40926</v>
      </c>
      <c r="AP1127" s="97" t="str">
        <f>IF(Q1127="",IF(AK1127="Complete",IF(AM1127="TBD","Waiting on Router","Ready"),"Pending Fiber Completion"),"Removed")</f>
        <v>Ready</v>
      </c>
      <c r="AQ1127" s="2"/>
      <c r="AR1127" s="4" t="s">
        <v>4728</v>
      </c>
      <c r="AS1127" s="7">
        <v>1</v>
      </c>
      <c r="AT1127" s="2"/>
      <c r="AU1127" s="2"/>
      <c r="AV1127" s="4"/>
    </row>
    <row r="1128" spans="1:48" ht="31.5">
      <c r="A1128" s="13"/>
      <c r="B1128" s="75" t="s">
        <v>2703</v>
      </c>
      <c r="C1128" s="75" t="s">
        <v>208</v>
      </c>
      <c r="D1128" s="75" t="s">
        <v>1554</v>
      </c>
      <c r="E1128" s="6" t="s">
        <v>2719</v>
      </c>
      <c r="F1128" s="78" t="s">
        <v>3551</v>
      </c>
      <c r="G1128" s="75" t="s">
        <v>4852</v>
      </c>
      <c r="H1128" s="6" t="s">
        <v>1592</v>
      </c>
      <c r="I1128" s="6" t="s">
        <v>482</v>
      </c>
      <c r="J1128" s="6">
        <v>24870</v>
      </c>
      <c r="K1128" s="6" t="s">
        <v>2793</v>
      </c>
      <c r="L1128" s="11" t="s">
        <v>4791</v>
      </c>
      <c r="M1128" s="6" t="s">
        <v>3552</v>
      </c>
      <c r="N1128" s="6" t="s">
        <v>3582</v>
      </c>
      <c r="O1128" s="6">
        <v>859</v>
      </c>
      <c r="P1128" s="6" t="s">
        <v>3581</v>
      </c>
      <c r="Q1128" s="11"/>
      <c r="R1128" s="11" t="s">
        <v>2727</v>
      </c>
      <c r="S1128" s="6" t="s">
        <v>2715</v>
      </c>
      <c r="T1128" s="13">
        <v>40878</v>
      </c>
      <c r="U1128" s="89" t="str">
        <f t="shared" si="191"/>
        <v>Y</v>
      </c>
      <c r="V1128" s="89" t="str">
        <f t="shared" si="192"/>
        <v>Y</v>
      </c>
      <c r="W1128" s="22">
        <v>15539.47</v>
      </c>
      <c r="X1128" s="6" t="s">
        <v>2756</v>
      </c>
      <c r="Y1128" s="13"/>
      <c r="Z1128" s="13">
        <v>40991</v>
      </c>
      <c r="AA1128" s="84" t="str">
        <f t="shared" si="188"/>
        <v>Y</v>
      </c>
      <c r="AB1128" s="23">
        <v>1532</v>
      </c>
      <c r="AC1128" s="15">
        <f t="shared" si="189"/>
        <v>1532</v>
      </c>
      <c r="AD1128" s="13">
        <v>41183</v>
      </c>
      <c r="AE1128" s="92" t="str">
        <f t="shared" si="190"/>
        <v>Complete</v>
      </c>
      <c r="AF1128" s="13">
        <v>41025</v>
      </c>
      <c r="AG1128" s="6" t="s">
        <v>697</v>
      </c>
      <c r="AH1128" s="89" t="str">
        <f t="shared" si="193"/>
        <v>Complete</v>
      </c>
      <c r="AI1128" s="13">
        <v>41074</v>
      </c>
      <c r="AJ1128" s="13">
        <v>41093</v>
      </c>
      <c r="AK1128" s="84" t="str">
        <f>IF(Q1128="",IF(U1128="N","N/A",IF(AL1128="","TBD",IF(AL1128="N/A","N/A",IF(ISNUMBER(AL1128),"Complete","")))),"Removed")</f>
        <v>Complete</v>
      </c>
      <c r="AL1128" s="96">
        <v>41173</v>
      </c>
      <c r="AM1128" s="89" t="str">
        <f>IF(Q1128="",IF(AO1128="","TBD",IF(AO1128="N/A","N/A",IF(ISNUMBER(AO1128),"Complete","TBD"))),"N/A")</f>
        <v>Complete</v>
      </c>
      <c r="AN1128" s="13"/>
      <c r="AO1128" s="95">
        <v>41187</v>
      </c>
      <c r="AP1128" s="97" t="str">
        <f>IF(Q1128="",IF(AK1128="Complete",IF(AM1128="TBD","Waiting on Router","Ready"),"Pending Fiber Completion"),"Removed")</f>
        <v>Ready</v>
      </c>
      <c r="AQ1128" s="13"/>
      <c r="AR1128" s="11"/>
      <c r="AS1128" s="36">
        <v>1</v>
      </c>
      <c r="AT1128" s="13"/>
      <c r="AU1128" s="13"/>
      <c r="AV1128" s="11"/>
    </row>
    <row r="1129" spans="1:48" ht="31.5">
      <c r="A1129" s="13"/>
      <c r="B1129" s="75" t="s">
        <v>5072</v>
      </c>
      <c r="C1129" s="75" t="s">
        <v>208</v>
      </c>
      <c r="D1129" s="75" t="s">
        <v>4566</v>
      </c>
      <c r="E1129" s="20" t="s">
        <v>2719</v>
      </c>
      <c r="F1129" s="78" t="s">
        <v>4587</v>
      </c>
      <c r="G1129" s="81" t="s">
        <v>4851</v>
      </c>
      <c r="H1129" s="11" t="s">
        <v>6667</v>
      </c>
      <c r="I1129" s="6" t="s">
        <v>6668</v>
      </c>
      <c r="J1129" s="6">
        <v>25876</v>
      </c>
      <c r="K1129" s="6"/>
      <c r="L1129" s="11"/>
      <c r="M1129" s="6"/>
      <c r="N1129" s="6" t="s">
        <v>6669</v>
      </c>
      <c r="O1129" s="6">
        <v>974</v>
      </c>
      <c r="P1129" s="21"/>
      <c r="Q1129" s="11"/>
      <c r="R1129" s="11" t="s">
        <v>5222</v>
      </c>
      <c r="S1129" s="6"/>
      <c r="T1129" s="13"/>
      <c r="U1129" s="104" t="str">
        <f t="shared" si="191"/>
        <v>N</v>
      </c>
      <c r="V1129" s="104" t="str">
        <f t="shared" si="192"/>
        <v>N/A</v>
      </c>
      <c r="W1129" s="22"/>
      <c r="X1129" s="4" t="s">
        <v>4508</v>
      </c>
      <c r="Y1129" s="13"/>
      <c r="Z1129" s="13"/>
      <c r="AA1129" s="105" t="str">
        <f t="shared" si="188"/>
        <v>N/A</v>
      </c>
      <c r="AB1129" s="23">
        <v>0</v>
      </c>
      <c r="AC1129" s="24">
        <f t="shared" si="189"/>
        <v>0</v>
      </c>
      <c r="AD1129" s="13"/>
      <c r="AE1129" s="106" t="str">
        <f t="shared" si="190"/>
        <v>N/A</v>
      </c>
      <c r="AF1129" s="13"/>
      <c r="AG1129" s="6" t="s">
        <v>2756</v>
      </c>
      <c r="AH1129" s="107" t="str">
        <f t="shared" si="193"/>
        <v>No Build Required</v>
      </c>
      <c r="AI1129" s="13" t="s">
        <v>4508</v>
      </c>
      <c r="AJ1129" s="13" t="s">
        <v>4508</v>
      </c>
      <c r="AK1129" s="105" t="str">
        <f>IF(Q1129="",IF(U1129="N","N/A",IF(AL1129="","TBD",IF(AL1129="N/A","N/A",IF(ISNUMBER(AL1129),"Complete","")))),"Removed")</f>
        <v>N/A</v>
      </c>
      <c r="AL1129" s="95" t="s">
        <v>4508</v>
      </c>
      <c r="AM1129" s="107" t="str">
        <f>IF(Q1129="",IF(AO1129="","TBD",IF(AO1129="N/A","N/A",IF(ISNUMBER(AO1129),"Complete","TBD"))),"N/A")</f>
        <v>Complete</v>
      </c>
      <c r="AN1129" s="13"/>
      <c r="AO1129" s="95">
        <v>41309</v>
      </c>
      <c r="AP1129" s="108" t="str">
        <f>IF(Q1129="",IF(AK1129="N/A",IF(AM1129="TBD","Waiting on Router","Ready"),"TBD"),"Removed")</f>
        <v>Ready</v>
      </c>
      <c r="AQ1129" s="13"/>
      <c r="AR1129" s="11"/>
      <c r="AS1129" s="11">
        <v>2</v>
      </c>
      <c r="AT1129" s="13"/>
      <c r="AU1129" s="13"/>
      <c r="AV1129" s="11"/>
    </row>
    <row r="1130" spans="1:48">
      <c r="D1130" s="57"/>
      <c r="E1130" s="58"/>
      <c r="F1130" s="59"/>
    </row>
  </sheetData>
  <sheetProtection password="E9D7" sheet="1" objects="1" scenarios="1" autoFilter="0"/>
  <autoFilter ref="A1:AV1129"/>
  <conditionalFormatting sqref="N1131:N1048576 N777:N779 N645:N648 N456 N1:N11 N13:N28 N42 N57:N66 N70:N71 N74:N79 N83:N99 N101:N118 N120:N123 N145:N154 N159:N164 N176 N186:N195 N197 N199:N201 N203:N204 N207 N211:N215 N217:N218 N223:N229 N231:N241 N243:N245 N253:N254 N261 N263:N271 N273:N289 N302:N312 N314 N317:N322 N326:N335 N337:N338 N344:N349 N351:N353 N356 N358 N369 N375 N387 N419 N423 N437:N438 N440:N442 N446:N450 N458:N461 N463:N464 N467:N469 N471:N476 N490:N498 N500:N501 N524:N531 N534 N537:N555 N557:N561 N566 N571:N576 N581:N593 N602:N625 N627:N628 N630:N636 N638 N650:N651 N655:N663 N665 N667:N670 N677 N679 N683:N691 N696:N704 N708:N709 N712:N713 N715:N744 N748:N751 N754 N756:N775 N781:N786 N788:N792 N794:N807 N809:N825 N827:N839 N845 N851:N852 N882:N889 N891:N894 N898:N900 N902 N906 N911 N916:N927 N929:N938 N940:N956 N961:N965 N968 N971:N982 N984:N990 N992:N1014 N1019 N1024 N1033:N1038 N1040 N1042:N1044 N1049:N1071 N1073:N1078 N1080:N1090 N1115:N1121 N167:N174 N180:N184 N1123:N1129 N1100:N1101">
    <cfRule type="duplicateValues" dxfId="1" priority="3"/>
  </conditionalFormatting>
  <conditionalFormatting sqref="N365">
    <cfRule type="duplicateValues" dxfId="0" priority="2"/>
  </conditionalFormatting>
  <hyperlinks>
    <hyperlink ref="L121" r:id="rId1"/>
    <hyperlink ref="L120" r:id="rId2"/>
  </hyperlinks>
  <pageMargins left="0.25" right="0.25" top="0.75" bottom="0.75" header="0.3" footer="0.3"/>
  <pageSetup scale="10" orientation="landscape" r:id="rId3"/>
  <ignoredErrors>
    <ignoredError sqref="AP6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F5231EC8947D40A762C2D1D573A68B" ma:contentTypeVersion="4" ma:contentTypeDescription="Create a new document." ma:contentTypeScope="" ma:versionID="638dde1dce3dfc43800f39fd1bd7e30c">
  <xsd:schema xmlns:xsd="http://www.w3.org/2001/XMLSchema" xmlns:p="http://schemas.microsoft.com/office/2006/metadata/properties" targetNamespace="http://schemas.microsoft.com/office/2006/metadata/properties" ma:root="true" ma:fieldsID="cfcaf732275f35bff8315fdff7aea68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Ite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7E7A13-6730-4AFD-A12F-AF4CD826AFC9}">
  <ds:schemaRefs>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C39F754-CF99-48DF-9199-E430486FC765}">
  <ds:schemaRefs>
    <ds:schemaRef ds:uri="http://schemas.microsoft.com/sharepoint/v3/contenttype/forms"/>
  </ds:schemaRefs>
</ds:datastoreItem>
</file>

<file path=customXml/itemProps3.xml><?xml version="1.0" encoding="utf-8"?>
<ds:datastoreItem xmlns:ds="http://schemas.openxmlformats.org/officeDocument/2006/customXml" ds:itemID="{6A44C943-7102-4BB1-AE45-90F8603D2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BTOP</vt:lpstr>
    </vt:vector>
  </TitlesOfParts>
  <Company>L. Robert Kimball &amp;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Anchor Tenant Institution List</dc:title>
  <dc:creator>Smith, Belinda J CIV NGWV</dc:creator>
  <cp:lastModifiedBy>Patel, Nick S</cp:lastModifiedBy>
  <cp:lastPrinted>2013-02-06T15:58:53Z</cp:lastPrinted>
  <dcterms:created xsi:type="dcterms:W3CDTF">2009-07-31T15:56:05Z</dcterms:created>
  <dcterms:modified xsi:type="dcterms:W3CDTF">2014-03-24T14:25:12Z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0x0101000FF5231EC8947D40A762C2D1D573A68B</vt:lpwstr>
  </property>
</Properties>
</file>